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łożenia" sheetId="1" r:id="rId1"/>
    <sheet name="obliczenia" sheetId="2" r:id="rId2"/>
    <sheet name="wyniki" sheetId="5" r:id="rId3"/>
  </sheets>
  <calcPr calcId="152511"/>
</workbook>
</file>

<file path=xl/calcChain.xml><?xml version="1.0" encoding="utf-8"?>
<calcChain xmlns="http://schemas.openxmlformats.org/spreadsheetml/2006/main">
  <c r="R212" i="5" l="1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D698" i="2"/>
  <c r="E698" i="2"/>
  <c r="F698" i="2"/>
  <c r="G698" i="2"/>
  <c r="H698" i="2"/>
  <c r="I698" i="2"/>
  <c r="J698" i="2"/>
  <c r="K698" i="2"/>
  <c r="L698" i="2"/>
  <c r="M698" i="2"/>
  <c r="N698" i="2"/>
  <c r="O698" i="2"/>
  <c r="P698" i="2"/>
  <c r="Q698" i="2"/>
  <c r="R698" i="2"/>
  <c r="R216" i="5" s="1"/>
  <c r="S698" i="2"/>
  <c r="S216" i="5" s="1"/>
  <c r="T698" i="2"/>
  <c r="T216" i="5" s="1"/>
  <c r="U698" i="2"/>
  <c r="U216" i="5" s="1"/>
  <c r="V698" i="2"/>
  <c r="V216" i="5" s="1"/>
  <c r="W698" i="2"/>
  <c r="W216" i="5" s="1"/>
  <c r="X698" i="2"/>
  <c r="X216" i="5" s="1"/>
  <c r="Y698" i="2"/>
  <c r="Y216" i="5" s="1"/>
  <c r="Z698" i="2"/>
  <c r="Z216" i="5" s="1"/>
  <c r="AA698" i="2"/>
  <c r="AA216" i="5" s="1"/>
  <c r="AB698" i="2"/>
  <c r="AB216" i="5" s="1"/>
  <c r="AC698" i="2"/>
  <c r="AC216" i="5" s="1"/>
  <c r="AD698" i="2"/>
  <c r="AD216" i="5" s="1"/>
  <c r="AE698" i="2"/>
  <c r="AE216" i="5" s="1"/>
  <c r="AF698" i="2"/>
  <c r="AF216" i="5" s="1"/>
  <c r="C698" i="2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C4" i="5"/>
  <c r="AD4" i="5"/>
  <c r="AE4" i="5"/>
  <c r="AF4" i="5"/>
  <c r="R4" i="5"/>
  <c r="S4" i="5"/>
  <c r="T4" i="5"/>
  <c r="U4" i="5"/>
  <c r="V4" i="5"/>
  <c r="W4" i="5"/>
  <c r="X4" i="5"/>
  <c r="Y4" i="5"/>
  <c r="Z4" i="5"/>
  <c r="AA4" i="5"/>
  <c r="AB4" i="5"/>
  <c r="D661" i="2"/>
  <c r="E661" i="2"/>
  <c r="F661" i="2"/>
  <c r="G661" i="2"/>
  <c r="H661" i="2"/>
  <c r="I661" i="2"/>
  <c r="J661" i="2"/>
  <c r="K661" i="2"/>
  <c r="L661" i="2"/>
  <c r="M661" i="2"/>
  <c r="N661" i="2"/>
  <c r="O661" i="2"/>
  <c r="P661" i="2"/>
  <c r="Q661" i="2"/>
  <c r="R661" i="2"/>
  <c r="S661" i="2"/>
  <c r="T661" i="2"/>
  <c r="U661" i="2"/>
  <c r="V661" i="2"/>
  <c r="W661" i="2"/>
  <c r="X661" i="2"/>
  <c r="Y661" i="2"/>
  <c r="Z661" i="2"/>
  <c r="AA661" i="2"/>
  <c r="AB661" i="2"/>
  <c r="AC661" i="2"/>
  <c r="AD661" i="2"/>
  <c r="AE661" i="2"/>
  <c r="AF661" i="2"/>
  <c r="C661" i="2"/>
  <c r="C258" i="1"/>
  <c r="C120" i="1"/>
  <c r="D52" i="1" l="1"/>
  <c r="D53" i="1"/>
  <c r="C53" i="1"/>
  <c r="C52" i="1"/>
  <c r="D4" i="5" l="1"/>
  <c r="E4" i="5"/>
  <c r="F4" i="5"/>
  <c r="G4" i="5"/>
  <c r="H4" i="5"/>
  <c r="I4" i="5"/>
  <c r="J4" i="5"/>
  <c r="K4" i="5"/>
  <c r="L4" i="5"/>
  <c r="M4" i="5"/>
  <c r="N4" i="5"/>
  <c r="O4" i="5"/>
  <c r="P4" i="5"/>
  <c r="Q4" i="5"/>
  <c r="C4" i="5"/>
  <c r="C9" i="5"/>
  <c r="I130" i="2" l="1"/>
  <c r="J130" i="2"/>
  <c r="K130" i="2"/>
  <c r="L130" i="2"/>
  <c r="M130" i="2"/>
  <c r="I136" i="2"/>
  <c r="R939" i="2" l="1"/>
  <c r="S939" i="2"/>
  <c r="T939" i="2"/>
  <c r="U939" i="2"/>
  <c r="V939" i="2"/>
  <c r="W939" i="2"/>
  <c r="X939" i="2"/>
  <c r="Y939" i="2"/>
  <c r="Z939" i="2"/>
  <c r="AA939" i="2"/>
  <c r="AB939" i="2"/>
  <c r="AC939" i="2"/>
  <c r="AD939" i="2"/>
  <c r="AE939" i="2"/>
  <c r="AF939" i="2"/>
  <c r="R941" i="2"/>
  <c r="R159" i="5" s="1"/>
  <c r="S941" i="2"/>
  <c r="S159" i="5" s="1"/>
  <c r="T941" i="2"/>
  <c r="T159" i="5" s="1"/>
  <c r="U941" i="2"/>
  <c r="U159" i="5" s="1"/>
  <c r="V941" i="2"/>
  <c r="V159" i="5" s="1"/>
  <c r="W941" i="2"/>
  <c r="W159" i="5" s="1"/>
  <c r="Y941" i="2"/>
  <c r="Y159" i="5" s="1"/>
  <c r="Z941" i="2"/>
  <c r="Z159" i="5" s="1"/>
  <c r="AB941" i="2"/>
  <c r="AB159" i="5" s="1"/>
  <c r="AC941" i="2"/>
  <c r="AC159" i="5" s="1"/>
  <c r="AD941" i="2"/>
  <c r="AD159" i="5" s="1"/>
  <c r="AE941" i="2"/>
  <c r="AE159" i="5" s="1"/>
  <c r="AF941" i="2"/>
  <c r="AF159" i="5" s="1"/>
  <c r="R923" i="2"/>
  <c r="S923" i="2"/>
  <c r="T923" i="2"/>
  <c r="U923" i="2"/>
  <c r="V923" i="2"/>
  <c r="W923" i="2"/>
  <c r="X923" i="2"/>
  <c r="Y923" i="2"/>
  <c r="Z923" i="2"/>
  <c r="AA923" i="2"/>
  <c r="AB923" i="2"/>
  <c r="AC923" i="2"/>
  <c r="AD923" i="2"/>
  <c r="AE923" i="2"/>
  <c r="AF923" i="2"/>
  <c r="R929" i="2"/>
  <c r="S929" i="2"/>
  <c r="S945" i="2" s="1"/>
  <c r="S163" i="5" s="1"/>
  <c r="T929" i="2"/>
  <c r="T945" i="2" s="1"/>
  <c r="T163" i="5" s="1"/>
  <c r="U929" i="2"/>
  <c r="V929" i="2"/>
  <c r="W929" i="2"/>
  <c r="Y929" i="2"/>
  <c r="Y945" i="2" s="1"/>
  <c r="Y163" i="5" s="1"/>
  <c r="Z929" i="2"/>
  <c r="AB929" i="2"/>
  <c r="AB945" i="2" s="1"/>
  <c r="AB163" i="5" s="1"/>
  <c r="AC929" i="2"/>
  <c r="AD929" i="2"/>
  <c r="AE929" i="2"/>
  <c r="AF929" i="2"/>
  <c r="R932" i="2"/>
  <c r="S932" i="2"/>
  <c r="T932" i="2"/>
  <c r="U932" i="2"/>
  <c r="V932" i="2"/>
  <c r="W932" i="2"/>
  <c r="X932" i="2"/>
  <c r="Y932" i="2"/>
  <c r="Z932" i="2"/>
  <c r="AA932" i="2"/>
  <c r="AB932" i="2"/>
  <c r="AC932" i="2"/>
  <c r="AD932" i="2"/>
  <c r="AE932" i="2"/>
  <c r="AF932" i="2"/>
  <c r="R887" i="2"/>
  <c r="S887" i="2"/>
  <c r="T887" i="2"/>
  <c r="U887" i="2"/>
  <c r="V887" i="2"/>
  <c r="W887" i="2"/>
  <c r="X887" i="2"/>
  <c r="Y887" i="2"/>
  <c r="Z887" i="2"/>
  <c r="AA887" i="2"/>
  <c r="AB887" i="2"/>
  <c r="AC887" i="2"/>
  <c r="AD887" i="2"/>
  <c r="AE887" i="2"/>
  <c r="AF887" i="2"/>
  <c r="R888" i="2"/>
  <c r="S888" i="2"/>
  <c r="T888" i="2"/>
  <c r="U888" i="2"/>
  <c r="V888" i="2"/>
  <c r="W888" i="2"/>
  <c r="X888" i="2"/>
  <c r="Y888" i="2"/>
  <c r="Y890" i="2" s="1"/>
  <c r="Z888" i="2"/>
  <c r="AA888" i="2"/>
  <c r="AB888" i="2"/>
  <c r="AC888" i="2"/>
  <c r="AD888" i="2"/>
  <c r="AE888" i="2"/>
  <c r="AF888" i="2"/>
  <c r="R889" i="2"/>
  <c r="R928" i="2" s="1"/>
  <c r="R944" i="2" s="1"/>
  <c r="R162" i="5" s="1"/>
  <c r="S889" i="2"/>
  <c r="S928" i="2" s="1"/>
  <c r="S944" i="2" s="1"/>
  <c r="S162" i="5" s="1"/>
  <c r="T889" i="2"/>
  <c r="U889" i="2"/>
  <c r="V889" i="2"/>
  <c r="V928" i="2" s="1"/>
  <c r="V944" i="2" s="1"/>
  <c r="V162" i="5" s="1"/>
  <c r="W889" i="2"/>
  <c r="W928" i="2" s="1"/>
  <c r="W944" i="2" s="1"/>
  <c r="W162" i="5" s="1"/>
  <c r="X889" i="2"/>
  <c r="Y889" i="2"/>
  <c r="Y928" i="2" s="1"/>
  <c r="Z889" i="2"/>
  <c r="Z928" i="2" s="1"/>
  <c r="Z944" i="2" s="1"/>
  <c r="Z162" i="5" s="1"/>
  <c r="AA889" i="2"/>
  <c r="AA928" i="2" s="1"/>
  <c r="AA944" i="2" s="1"/>
  <c r="AA162" i="5" s="1"/>
  <c r="AB889" i="2"/>
  <c r="AC889" i="2"/>
  <c r="AD889" i="2"/>
  <c r="AD928" i="2" s="1"/>
  <c r="AD944" i="2" s="1"/>
  <c r="AD162" i="5" s="1"/>
  <c r="AE889" i="2"/>
  <c r="AE928" i="2" s="1"/>
  <c r="AE944" i="2" s="1"/>
  <c r="AE162" i="5" s="1"/>
  <c r="AF889" i="2"/>
  <c r="R895" i="2"/>
  <c r="S895" i="2"/>
  <c r="S925" i="2" s="1"/>
  <c r="T895" i="2"/>
  <c r="T925" i="2" s="1"/>
  <c r="U895" i="2"/>
  <c r="U925" i="2" s="1"/>
  <c r="V895" i="2"/>
  <c r="W895" i="2"/>
  <c r="W925" i="2" s="1"/>
  <c r="X895" i="2"/>
  <c r="X925" i="2" s="1"/>
  <c r="Y895" i="2"/>
  <c r="Y925" i="2" s="1"/>
  <c r="Z895" i="2"/>
  <c r="AA895" i="2"/>
  <c r="AA925" i="2" s="1"/>
  <c r="AB895" i="2"/>
  <c r="AB925" i="2" s="1"/>
  <c r="AC895" i="2"/>
  <c r="AC925" i="2" s="1"/>
  <c r="AD895" i="2"/>
  <c r="AE895" i="2"/>
  <c r="R844" i="2"/>
  <c r="S844" i="2"/>
  <c r="T844" i="2"/>
  <c r="U844" i="2"/>
  <c r="V844" i="2"/>
  <c r="W844" i="2"/>
  <c r="X844" i="2"/>
  <c r="Y844" i="2"/>
  <c r="Z844" i="2"/>
  <c r="AA844" i="2"/>
  <c r="AB844" i="2"/>
  <c r="AC844" i="2"/>
  <c r="AD844" i="2"/>
  <c r="AE844" i="2"/>
  <c r="AF844" i="2"/>
  <c r="AC890" i="2" l="1"/>
  <c r="U890" i="2"/>
  <c r="AD890" i="2"/>
  <c r="Z890" i="2"/>
  <c r="V890" i="2"/>
  <c r="R890" i="2"/>
  <c r="AB896" i="2"/>
  <c r="X896" i="2"/>
  <c r="AF890" i="2"/>
  <c r="AB890" i="2"/>
  <c r="X890" i="2"/>
  <c r="T890" i="2"/>
  <c r="AE896" i="2"/>
  <c r="AD896" i="2"/>
  <c r="Z896" i="2"/>
  <c r="V896" i="2"/>
  <c r="R896" i="2"/>
  <c r="W896" i="2"/>
  <c r="T896" i="2"/>
  <c r="AC896" i="2"/>
  <c r="U896" i="2"/>
  <c r="Y944" i="2"/>
  <c r="Y162" i="5" s="1"/>
  <c r="AA896" i="2"/>
  <c r="AE890" i="2"/>
  <c r="AA890" i="2"/>
  <c r="W890" i="2"/>
  <c r="S890" i="2"/>
  <c r="AC928" i="2"/>
  <c r="U928" i="2"/>
  <c r="AE925" i="2"/>
  <c r="U945" i="2"/>
  <c r="U163" i="5" s="1"/>
  <c r="Y896" i="2"/>
  <c r="AF928" i="2"/>
  <c r="AB928" i="2"/>
  <c r="X928" i="2"/>
  <c r="T928" i="2"/>
  <c r="AD925" i="2"/>
  <c r="Z925" i="2"/>
  <c r="V925" i="2"/>
  <c r="R925" i="2"/>
  <c r="AF945" i="2"/>
  <c r="AF163" i="5" s="1"/>
  <c r="AD945" i="2"/>
  <c r="AD163" i="5" s="1"/>
  <c r="W945" i="2"/>
  <c r="W163" i="5" s="1"/>
  <c r="R945" i="2"/>
  <c r="R163" i="5" s="1"/>
  <c r="V945" i="2"/>
  <c r="V163" i="5" s="1"/>
  <c r="Z945" i="2"/>
  <c r="Z163" i="5" s="1"/>
  <c r="AE945" i="2"/>
  <c r="AE163" i="5" s="1"/>
  <c r="AC945" i="2"/>
  <c r="AC163" i="5" s="1"/>
  <c r="S896" i="2"/>
  <c r="AF944" i="2" l="1"/>
  <c r="AF162" i="5" s="1"/>
  <c r="X944" i="2"/>
  <c r="X162" i="5" s="1"/>
  <c r="AC944" i="2"/>
  <c r="AC162" i="5" s="1"/>
  <c r="AB944" i="2"/>
  <c r="AB162" i="5" s="1"/>
  <c r="T944" i="2"/>
  <c r="T162" i="5" s="1"/>
  <c r="U944" i="2"/>
  <c r="U162" i="5" s="1"/>
  <c r="R807" i="2"/>
  <c r="S807" i="2"/>
  <c r="T807" i="2"/>
  <c r="U807" i="2"/>
  <c r="V807" i="2"/>
  <c r="W807" i="2"/>
  <c r="X807" i="2"/>
  <c r="Y807" i="2"/>
  <c r="Z807" i="2"/>
  <c r="AA807" i="2"/>
  <c r="AB807" i="2"/>
  <c r="AC807" i="2"/>
  <c r="AD807" i="2"/>
  <c r="AE807" i="2"/>
  <c r="AF807" i="2"/>
  <c r="R770" i="2"/>
  <c r="S770" i="2"/>
  <c r="T770" i="2"/>
  <c r="U770" i="2"/>
  <c r="V770" i="2"/>
  <c r="W770" i="2"/>
  <c r="X770" i="2"/>
  <c r="Y770" i="2"/>
  <c r="Z770" i="2"/>
  <c r="AA770" i="2"/>
  <c r="AB770" i="2"/>
  <c r="AC770" i="2"/>
  <c r="AD770" i="2"/>
  <c r="AE770" i="2"/>
  <c r="AF770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AD778" i="2"/>
  <c r="AE778" i="2"/>
  <c r="AF778" i="2"/>
  <c r="R782" i="2"/>
  <c r="S782" i="2"/>
  <c r="T782" i="2"/>
  <c r="U782" i="2"/>
  <c r="V782" i="2"/>
  <c r="W782" i="2"/>
  <c r="X782" i="2"/>
  <c r="Y782" i="2"/>
  <c r="Z782" i="2"/>
  <c r="AA782" i="2"/>
  <c r="AB782" i="2"/>
  <c r="AC782" i="2"/>
  <c r="AD782" i="2"/>
  <c r="AE782" i="2"/>
  <c r="AF782" i="2"/>
  <c r="R783" i="2"/>
  <c r="S783" i="2"/>
  <c r="T783" i="2"/>
  <c r="U783" i="2"/>
  <c r="V783" i="2"/>
  <c r="W783" i="2"/>
  <c r="X783" i="2"/>
  <c r="Y783" i="2"/>
  <c r="Z783" i="2"/>
  <c r="AA783" i="2"/>
  <c r="AB783" i="2"/>
  <c r="AC783" i="2"/>
  <c r="AD783" i="2"/>
  <c r="AE783" i="2"/>
  <c r="AF783" i="2"/>
  <c r="R784" i="2"/>
  <c r="S784" i="2"/>
  <c r="T784" i="2"/>
  <c r="U784" i="2"/>
  <c r="V784" i="2"/>
  <c r="W784" i="2"/>
  <c r="X784" i="2"/>
  <c r="Y784" i="2"/>
  <c r="Z784" i="2"/>
  <c r="AA784" i="2"/>
  <c r="AB784" i="2"/>
  <c r="AC784" i="2"/>
  <c r="AD784" i="2"/>
  <c r="AE784" i="2"/>
  <c r="AF784" i="2"/>
  <c r="R787" i="2"/>
  <c r="S787" i="2"/>
  <c r="T787" i="2"/>
  <c r="U787" i="2"/>
  <c r="V787" i="2"/>
  <c r="W787" i="2"/>
  <c r="X787" i="2"/>
  <c r="Y787" i="2"/>
  <c r="Z787" i="2"/>
  <c r="AA787" i="2"/>
  <c r="AB787" i="2"/>
  <c r="AC787" i="2"/>
  <c r="AD787" i="2"/>
  <c r="AE787" i="2"/>
  <c r="AF787" i="2"/>
  <c r="R791" i="2"/>
  <c r="S791" i="2"/>
  <c r="T791" i="2"/>
  <c r="U791" i="2"/>
  <c r="V791" i="2"/>
  <c r="W791" i="2"/>
  <c r="X791" i="2"/>
  <c r="Y791" i="2"/>
  <c r="Z791" i="2"/>
  <c r="AA791" i="2"/>
  <c r="AB791" i="2"/>
  <c r="AC791" i="2"/>
  <c r="AD791" i="2"/>
  <c r="AE791" i="2"/>
  <c r="AF791" i="2"/>
  <c r="R792" i="2"/>
  <c r="S792" i="2"/>
  <c r="T792" i="2"/>
  <c r="U792" i="2"/>
  <c r="V792" i="2"/>
  <c r="W792" i="2"/>
  <c r="X792" i="2"/>
  <c r="Y792" i="2"/>
  <c r="Z792" i="2"/>
  <c r="AA792" i="2"/>
  <c r="AB792" i="2"/>
  <c r="AC792" i="2"/>
  <c r="AD792" i="2"/>
  <c r="AE792" i="2"/>
  <c r="AF792" i="2"/>
  <c r="R793" i="2"/>
  <c r="S793" i="2"/>
  <c r="T793" i="2"/>
  <c r="U793" i="2"/>
  <c r="V793" i="2"/>
  <c r="W793" i="2"/>
  <c r="X793" i="2"/>
  <c r="Y793" i="2"/>
  <c r="Z793" i="2"/>
  <c r="AA793" i="2"/>
  <c r="AB793" i="2"/>
  <c r="AC793" i="2"/>
  <c r="AD793" i="2"/>
  <c r="AE793" i="2"/>
  <c r="AF793" i="2"/>
  <c r="R794" i="2"/>
  <c r="S794" i="2"/>
  <c r="T794" i="2"/>
  <c r="U794" i="2"/>
  <c r="V794" i="2"/>
  <c r="W794" i="2"/>
  <c r="X794" i="2"/>
  <c r="Y794" i="2"/>
  <c r="Z794" i="2"/>
  <c r="AA794" i="2"/>
  <c r="AB794" i="2"/>
  <c r="AC794" i="2"/>
  <c r="AD794" i="2"/>
  <c r="AE794" i="2"/>
  <c r="AF794" i="2"/>
  <c r="R796" i="2"/>
  <c r="S796" i="2"/>
  <c r="T796" i="2"/>
  <c r="U796" i="2"/>
  <c r="V796" i="2"/>
  <c r="W796" i="2"/>
  <c r="X796" i="2"/>
  <c r="Y796" i="2"/>
  <c r="Z796" i="2"/>
  <c r="AA796" i="2"/>
  <c r="AB796" i="2"/>
  <c r="AC796" i="2"/>
  <c r="AD796" i="2"/>
  <c r="AE796" i="2"/>
  <c r="AF796" i="2"/>
  <c r="R797" i="2"/>
  <c r="S797" i="2"/>
  <c r="T797" i="2"/>
  <c r="U797" i="2"/>
  <c r="V797" i="2"/>
  <c r="W797" i="2"/>
  <c r="X797" i="2"/>
  <c r="Y797" i="2"/>
  <c r="Z797" i="2"/>
  <c r="AA797" i="2"/>
  <c r="AB797" i="2"/>
  <c r="AC797" i="2"/>
  <c r="AD797" i="2"/>
  <c r="AE797" i="2"/>
  <c r="AF797" i="2"/>
  <c r="R798" i="2"/>
  <c r="S798" i="2"/>
  <c r="T798" i="2"/>
  <c r="U798" i="2"/>
  <c r="V798" i="2"/>
  <c r="W798" i="2"/>
  <c r="X798" i="2"/>
  <c r="Y798" i="2"/>
  <c r="Z798" i="2"/>
  <c r="AA798" i="2"/>
  <c r="AB798" i="2"/>
  <c r="AC798" i="2"/>
  <c r="AD798" i="2"/>
  <c r="AE798" i="2"/>
  <c r="AF798" i="2"/>
  <c r="R799" i="2"/>
  <c r="S799" i="2"/>
  <c r="T799" i="2"/>
  <c r="U799" i="2"/>
  <c r="V799" i="2"/>
  <c r="W799" i="2"/>
  <c r="X799" i="2"/>
  <c r="Y799" i="2"/>
  <c r="Z799" i="2"/>
  <c r="AA799" i="2"/>
  <c r="AB799" i="2"/>
  <c r="AC799" i="2"/>
  <c r="AD799" i="2"/>
  <c r="AE799" i="2"/>
  <c r="AF799" i="2"/>
  <c r="R800" i="2"/>
  <c r="S800" i="2"/>
  <c r="T800" i="2"/>
  <c r="U800" i="2"/>
  <c r="V800" i="2"/>
  <c r="W800" i="2"/>
  <c r="X800" i="2"/>
  <c r="Y800" i="2"/>
  <c r="Z800" i="2"/>
  <c r="AA800" i="2"/>
  <c r="AB800" i="2"/>
  <c r="AC800" i="2"/>
  <c r="AD800" i="2"/>
  <c r="AE800" i="2"/>
  <c r="AF800" i="2"/>
  <c r="R801" i="2"/>
  <c r="S801" i="2"/>
  <c r="T801" i="2"/>
  <c r="U801" i="2"/>
  <c r="V801" i="2"/>
  <c r="W801" i="2"/>
  <c r="X801" i="2"/>
  <c r="Y801" i="2"/>
  <c r="Z801" i="2"/>
  <c r="AA801" i="2"/>
  <c r="AB801" i="2"/>
  <c r="AC801" i="2"/>
  <c r="AD801" i="2"/>
  <c r="AE801" i="2"/>
  <c r="AF801" i="2"/>
  <c r="R731" i="2"/>
  <c r="S731" i="2"/>
  <c r="T731" i="2"/>
  <c r="U731" i="2"/>
  <c r="V731" i="2"/>
  <c r="W731" i="2"/>
  <c r="X731" i="2"/>
  <c r="Y731" i="2"/>
  <c r="Z731" i="2"/>
  <c r="AA731" i="2"/>
  <c r="AB731" i="2"/>
  <c r="AC731" i="2"/>
  <c r="AD731" i="2"/>
  <c r="AE731" i="2"/>
  <c r="AF731" i="2"/>
  <c r="U752" i="2"/>
  <c r="R694" i="2"/>
  <c r="S694" i="2"/>
  <c r="T694" i="2"/>
  <c r="U694" i="2"/>
  <c r="V694" i="2"/>
  <c r="W694" i="2"/>
  <c r="X694" i="2"/>
  <c r="Y694" i="2"/>
  <c r="Z694" i="2"/>
  <c r="AA694" i="2"/>
  <c r="AB694" i="2"/>
  <c r="AC694" i="2"/>
  <c r="AD694" i="2"/>
  <c r="AE694" i="2"/>
  <c r="AF694" i="2"/>
  <c r="R702" i="2"/>
  <c r="S702" i="2"/>
  <c r="T702" i="2"/>
  <c r="U702" i="2"/>
  <c r="V702" i="2"/>
  <c r="W702" i="2"/>
  <c r="X702" i="2"/>
  <c r="Y702" i="2"/>
  <c r="Z702" i="2"/>
  <c r="AA702" i="2"/>
  <c r="AB702" i="2"/>
  <c r="AC702" i="2"/>
  <c r="AD702" i="2"/>
  <c r="AE702" i="2"/>
  <c r="AF702" i="2"/>
  <c r="R706" i="2"/>
  <c r="S706" i="2"/>
  <c r="S224" i="5" s="1"/>
  <c r="T706" i="2"/>
  <c r="T224" i="5" s="1"/>
  <c r="U706" i="2"/>
  <c r="V706" i="2"/>
  <c r="V224" i="5" s="1"/>
  <c r="W706" i="2"/>
  <c r="W224" i="5" s="1"/>
  <c r="X706" i="2"/>
  <c r="X224" i="5" s="1"/>
  <c r="Y706" i="2"/>
  <c r="Z706" i="2"/>
  <c r="Z224" i="5" s="1"/>
  <c r="AA706" i="2"/>
  <c r="AA224" i="5" s="1"/>
  <c r="AB706" i="2"/>
  <c r="AB224" i="5" s="1"/>
  <c r="AC706" i="2"/>
  <c r="AD706" i="2"/>
  <c r="AE706" i="2"/>
  <c r="AE224" i="5" s="1"/>
  <c r="AF706" i="2"/>
  <c r="AF224" i="5" s="1"/>
  <c r="R707" i="2"/>
  <c r="S707" i="2"/>
  <c r="T707" i="2"/>
  <c r="U707" i="2"/>
  <c r="V707" i="2"/>
  <c r="W707" i="2"/>
  <c r="X707" i="2"/>
  <c r="Y707" i="2"/>
  <c r="Z707" i="2"/>
  <c r="AA707" i="2"/>
  <c r="AB707" i="2"/>
  <c r="AC707" i="2"/>
  <c r="AD707" i="2"/>
  <c r="AE707" i="2"/>
  <c r="AF707" i="2"/>
  <c r="R708" i="2"/>
  <c r="S708" i="2"/>
  <c r="T708" i="2"/>
  <c r="U708" i="2"/>
  <c r="U226" i="5" s="1"/>
  <c r="V708" i="2"/>
  <c r="W708" i="2"/>
  <c r="X708" i="2"/>
  <c r="Y708" i="2"/>
  <c r="Y226" i="5" s="1"/>
  <c r="Z708" i="2"/>
  <c r="AA708" i="2"/>
  <c r="AB708" i="2"/>
  <c r="AC708" i="2"/>
  <c r="AC226" i="5" s="1"/>
  <c r="AD708" i="2"/>
  <c r="AE708" i="2"/>
  <c r="AF708" i="2"/>
  <c r="R711" i="2"/>
  <c r="S711" i="2"/>
  <c r="T711" i="2"/>
  <c r="U711" i="2"/>
  <c r="V711" i="2"/>
  <c r="W711" i="2"/>
  <c r="X711" i="2"/>
  <c r="Y711" i="2"/>
  <c r="Z711" i="2"/>
  <c r="AA711" i="2"/>
  <c r="AB711" i="2"/>
  <c r="AC711" i="2"/>
  <c r="AD711" i="2"/>
  <c r="AE711" i="2"/>
  <c r="AF711" i="2"/>
  <c r="R715" i="2"/>
  <c r="S715" i="2"/>
  <c r="T715" i="2"/>
  <c r="U715" i="2"/>
  <c r="U233" i="5" s="1"/>
  <c r="V715" i="2"/>
  <c r="W715" i="2"/>
  <c r="X715" i="2"/>
  <c r="Y715" i="2"/>
  <c r="Z715" i="2"/>
  <c r="AA715" i="2"/>
  <c r="AB715" i="2"/>
  <c r="AC715" i="2"/>
  <c r="AD715" i="2"/>
  <c r="AE715" i="2"/>
  <c r="AF715" i="2"/>
  <c r="R716" i="2"/>
  <c r="S716" i="2"/>
  <c r="T716" i="2"/>
  <c r="U716" i="2"/>
  <c r="V716" i="2"/>
  <c r="V234" i="5" s="1"/>
  <c r="W716" i="2"/>
  <c r="X716" i="2"/>
  <c r="Y716" i="2"/>
  <c r="Z716" i="2"/>
  <c r="AA716" i="2"/>
  <c r="AB716" i="2"/>
  <c r="AC716" i="2"/>
  <c r="AD716" i="2"/>
  <c r="AE716" i="2"/>
  <c r="AF716" i="2"/>
  <c r="R717" i="2"/>
  <c r="S717" i="2"/>
  <c r="T717" i="2"/>
  <c r="U717" i="2"/>
  <c r="V717" i="2"/>
  <c r="W717" i="2"/>
  <c r="W235" i="5" s="1"/>
  <c r="X717" i="2"/>
  <c r="Y717" i="2"/>
  <c r="Z717" i="2"/>
  <c r="AA717" i="2"/>
  <c r="AB717" i="2"/>
  <c r="AC717" i="2"/>
  <c r="AD717" i="2"/>
  <c r="AE717" i="2"/>
  <c r="AF717" i="2"/>
  <c r="R718" i="2"/>
  <c r="S718" i="2"/>
  <c r="T718" i="2"/>
  <c r="U718" i="2"/>
  <c r="V718" i="2"/>
  <c r="W718" i="2"/>
  <c r="X718" i="2"/>
  <c r="X236" i="5" s="1"/>
  <c r="Y718" i="2"/>
  <c r="Z718" i="2"/>
  <c r="AA718" i="2"/>
  <c r="AB718" i="2"/>
  <c r="AC718" i="2"/>
  <c r="AD718" i="2"/>
  <c r="AE718" i="2"/>
  <c r="AF718" i="2"/>
  <c r="R720" i="2"/>
  <c r="S720" i="2"/>
  <c r="T720" i="2"/>
  <c r="U720" i="2"/>
  <c r="V720" i="2"/>
  <c r="W720" i="2"/>
  <c r="X720" i="2"/>
  <c r="Y720" i="2"/>
  <c r="Y238" i="5" s="1"/>
  <c r="Z720" i="2"/>
  <c r="AA720" i="2"/>
  <c r="AB720" i="2"/>
  <c r="AC720" i="2"/>
  <c r="AD720" i="2"/>
  <c r="AE720" i="2"/>
  <c r="AF720" i="2"/>
  <c r="R721" i="2"/>
  <c r="S721" i="2"/>
  <c r="T721" i="2"/>
  <c r="U721" i="2"/>
  <c r="V721" i="2"/>
  <c r="W721" i="2"/>
  <c r="X721" i="2"/>
  <c r="Y721" i="2"/>
  <c r="Z721" i="2"/>
  <c r="Z239" i="5" s="1"/>
  <c r="AA721" i="2"/>
  <c r="AB721" i="2"/>
  <c r="AC721" i="2"/>
  <c r="AD721" i="2"/>
  <c r="AE721" i="2"/>
  <c r="AF721" i="2"/>
  <c r="R722" i="2"/>
  <c r="S722" i="2"/>
  <c r="T722" i="2"/>
  <c r="U722" i="2"/>
  <c r="V722" i="2"/>
  <c r="W722" i="2"/>
  <c r="X722" i="2"/>
  <c r="Y722" i="2"/>
  <c r="Z722" i="2"/>
  <c r="AA722" i="2"/>
  <c r="AA240" i="5" s="1"/>
  <c r="AB722" i="2"/>
  <c r="AC722" i="2"/>
  <c r="AD722" i="2"/>
  <c r="AE722" i="2"/>
  <c r="AF722" i="2"/>
  <c r="R723" i="2"/>
  <c r="S723" i="2"/>
  <c r="T723" i="2"/>
  <c r="U723" i="2"/>
  <c r="V723" i="2"/>
  <c r="W723" i="2"/>
  <c r="X723" i="2"/>
  <c r="Y723" i="2"/>
  <c r="Z723" i="2"/>
  <c r="AA723" i="2"/>
  <c r="AB723" i="2"/>
  <c r="AB241" i="5" s="1"/>
  <c r="AC723" i="2"/>
  <c r="AD723" i="2"/>
  <c r="AE723" i="2"/>
  <c r="AF723" i="2"/>
  <c r="R724" i="2"/>
  <c r="S724" i="2"/>
  <c r="T724" i="2"/>
  <c r="U724" i="2"/>
  <c r="V724" i="2"/>
  <c r="W724" i="2"/>
  <c r="X724" i="2"/>
  <c r="Y724" i="2"/>
  <c r="Z724" i="2"/>
  <c r="AA724" i="2"/>
  <c r="AB724" i="2"/>
  <c r="AC724" i="2"/>
  <c r="AC242" i="5" s="1"/>
  <c r="AD724" i="2"/>
  <c r="AE724" i="2"/>
  <c r="AF724" i="2"/>
  <c r="R725" i="2"/>
  <c r="S725" i="2"/>
  <c r="T725" i="2"/>
  <c r="U725" i="2"/>
  <c r="V725" i="2"/>
  <c r="W725" i="2"/>
  <c r="X725" i="2"/>
  <c r="Y725" i="2"/>
  <c r="Z725" i="2"/>
  <c r="AA725" i="2"/>
  <c r="AB725" i="2"/>
  <c r="AC725" i="2"/>
  <c r="AD725" i="2"/>
  <c r="AD243" i="5" s="1"/>
  <c r="AE725" i="2"/>
  <c r="AF725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R668" i="2"/>
  <c r="S668" i="2"/>
  <c r="T668" i="2"/>
  <c r="U668" i="2"/>
  <c r="V668" i="2"/>
  <c r="W668" i="2"/>
  <c r="X668" i="2"/>
  <c r="Y668" i="2"/>
  <c r="Z668" i="2"/>
  <c r="AA668" i="2"/>
  <c r="AB668" i="2"/>
  <c r="AC668" i="2"/>
  <c r="AD668" i="2"/>
  <c r="AE668" i="2"/>
  <c r="AF668" i="2"/>
  <c r="R673" i="2"/>
  <c r="S673" i="2"/>
  <c r="T673" i="2"/>
  <c r="T672" i="2" s="1"/>
  <c r="U673" i="2"/>
  <c r="U672" i="2" s="1"/>
  <c r="V673" i="2"/>
  <c r="V710" i="2" s="1"/>
  <c r="V228" i="5" s="1"/>
  <c r="W673" i="2"/>
  <c r="X673" i="2"/>
  <c r="X672" i="2" s="1"/>
  <c r="Y673" i="2"/>
  <c r="Y672" i="2" s="1"/>
  <c r="Z673" i="2"/>
  <c r="Z710" i="2" s="1"/>
  <c r="Z228" i="5" s="1"/>
  <c r="AA673" i="2"/>
  <c r="AB673" i="2"/>
  <c r="AB672" i="2" s="1"/>
  <c r="AC673" i="2"/>
  <c r="AC672" i="2" s="1"/>
  <c r="AD673" i="2"/>
  <c r="AE673" i="2"/>
  <c r="AF673" i="2"/>
  <c r="AF710" i="2" s="1"/>
  <c r="AF228" i="5" s="1"/>
  <c r="R677" i="2"/>
  <c r="S677" i="2"/>
  <c r="T677" i="2"/>
  <c r="U677" i="2"/>
  <c r="V677" i="2"/>
  <c r="W677" i="2"/>
  <c r="W689" i="2" s="1"/>
  <c r="X677" i="2"/>
  <c r="Y677" i="2"/>
  <c r="Z677" i="2"/>
  <c r="AA677" i="2"/>
  <c r="AB677" i="2"/>
  <c r="AC677" i="2"/>
  <c r="AD677" i="2"/>
  <c r="AE677" i="2"/>
  <c r="AF677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R581" i="2"/>
  <c r="S581" i="2"/>
  <c r="T581" i="2"/>
  <c r="U581" i="2"/>
  <c r="V581" i="2"/>
  <c r="W581" i="2"/>
  <c r="X581" i="2"/>
  <c r="Y581" i="2"/>
  <c r="Z581" i="2"/>
  <c r="AA581" i="2"/>
  <c r="AB581" i="2"/>
  <c r="AC581" i="2"/>
  <c r="AD581" i="2"/>
  <c r="AE581" i="2"/>
  <c r="AF581" i="2"/>
  <c r="R593" i="2"/>
  <c r="S593" i="2"/>
  <c r="T593" i="2"/>
  <c r="U593" i="2"/>
  <c r="U185" i="5" s="1"/>
  <c r="V593" i="2"/>
  <c r="V185" i="5" s="1"/>
  <c r="W593" i="2"/>
  <c r="X593" i="2"/>
  <c r="Y593" i="2"/>
  <c r="Y185" i="5" s="1"/>
  <c r="Z593" i="2"/>
  <c r="Z185" i="5" s="1"/>
  <c r="AA593" i="2"/>
  <c r="AB593" i="2"/>
  <c r="AC593" i="2"/>
  <c r="AC185" i="5" s="1"/>
  <c r="AD593" i="2"/>
  <c r="AD185" i="5" s="1"/>
  <c r="AE593" i="2"/>
  <c r="AF593" i="2"/>
  <c r="R594" i="2"/>
  <c r="R186" i="5" s="1"/>
  <c r="S594" i="2"/>
  <c r="T594" i="2"/>
  <c r="U594" i="2"/>
  <c r="V594" i="2"/>
  <c r="V186" i="5" s="1"/>
  <c r="W594" i="2"/>
  <c r="W186" i="5" s="1"/>
  <c r="X594" i="2"/>
  <c r="Y594" i="2"/>
  <c r="Z594" i="2"/>
  <c r="Z186" i="5" s="1"/>
  <c r="AA594" i="2"/>
  <c r="AA186" i="5" s="1"/>
  <c r="AB594" i="2"/>
  <c r="AC594" i="2"/>
  <c r="AD594" i="2"/>
  <c r="AD186" i="5" s="1"/>
  <c r="AE594" i="2"/>
  <c r="AE186" i="5" s="1"/>
  <c r="AF594" i="2"/>
  <c r="R595" i="2"/>
  <c r="S595" i="2"/>
  <c r="S187" i="5" s="1"/>
  <c r="T595" i="2"/>
  <c r="U595" i="2"/>
  <c r="V595" i="2"/>
  <c r="W595" i="2"/>
  <c r="W187" i="5" s="1"/>
  <c r="X595" i="2"/>
  <c r="X187" i="5" s="1"/>
  <c r="Y595" i="2"/>
  <c r="Z595" i="2"/>
  <c r="AA595" i="2"/>
  <c r="AA187" i="5" s="1"/>
  <c r="AB595" i="2"/>
  <c r="AB187" i="5" s="1"/>
  <c r="AC595" i="2"/>
  <c r="AD595" i="2"/>
  <c r="AE595" i="2"/>
  <c r="AF595" i="2"/>
  <c r="R598" i="2"/>
  <c r="S598" i="2"/>
  <c r="T598" i="2"/>
  <c r="U598" i="2"/>
  <c r="V598" i="2"/>
  <c r="W598" i="2"/>
  <c r="X598" i="2"/>
  <c r="Y598" i="2"/>
  <c r="Z598" i="2"/>
  <c r="AA598" i="2"/>
  <c r="AB598" i="2"/>
  <c r="AC598" i="2"/>
  <c r="AD598" i="2"/>
  <c r="AE598" i="2"/>
  <c r="AF598" i="2"/>
  <c r="AF635" i="2" s="1"/>
  <c r="R602" i="2"/>
  <c r="S602" i="2"/>
  <c r="T602" i="2"/>
  <c r="U602" i="2"/>
  <c r="V602" i="2"/>
  <c r="W602" i="2"/>
  <c r="X602" i="2"/>
  <c r="Y602" i="2"/>
  <c r="Y194" i="5" s="1"/>
  <c r="Z602" i="2"/>
  <c r="AA602" i="2"/>
  <c r="AB602" i="2"/>
  <c r="AC602" i="2"/>
  <c r="AD602" i="2"/>
  <c r="AE602" i="2"/>
  <c r="AF602" i="2"/>
  <c r="R603" i="2"/>
  <c r="R640" i="2" s="1"/>
  <c r="S603" i="2"/>
  <c r="T603" i="2"/>
  <c r="U603" i="2"/>
  <c r="V603" i="2"/>
  <c r="W603" i="2"/>
  <c r="X603" i="2"/>
  <c r="Y603" i="2"/>
  <c r="Z603" i="2"/>
  <c r="AA603" i="2"/>
  <c r="AB603" i="2"/>
  <c r="AC603" i="2"/>
  <c r="AD603" i="2"/>
  <c r="AE603" i="2"/>
  <c r="AF603" i="2"/>
  <c r="R604" i="2"/>
  <c r="S604" i="2"/>
  <c r="S641" i="2" s="1"/>
  <c r="T604" i="2"/>
  <c r="U604" i="2"/>
  <c r="V604" i="2"/>
  <c r="W604" i="2"/>
  <c r="X604" i="2"/>
  <c r="Y604" i="2"/>
  <c r="Z604" i="2"/>
  <c r="AA604" i="2"/>
  <c r="AB604" i="2"/>
  <c r="AC604" i="2"/>
  <c r="AD604" i="2"/>
  <c r="AE604" i="2"/>
  <c r="AF604" i="2"/>
  <c r="R605" i="2"/>
  <c r="S605" i="2"/>
  <c r="T605" i="2"/>
  <c r="U605" i="2"/>
  <c r="V605" i="2"/>
  <c r="W605" i="2"/>
  <c r="X605" i="2"/>
  <c r="Y605" i="2"/>
  <c r="Z605" i="2"/>
  <c r="AA605" i="2"/>
  <c r="AB605" i="2"/>
  <c r="AC605" i="2"/>
  <c r="AD605" i="2"/>
  <c r="AE605" i="2"/>
  <c r="AF605" i="2"/>
  <c r="R607" i="2"/>
  <c r="S607" i="2"/>
  <c r="T607" i="2"/>
  <c r="T199" i="5" s="1"/>
  <c r="U607" i="2"/>
  <c r="V607" i="2"/>
  <c r="W607" i="2"/>
  <c r="X607" i="2"/>
  <c r="X199" i="5" s="1"/>
  <c r="Y607" i="2"/>
  <c r="Z607" i="2"/>
  <c r="AA607" i="2"/>
  <c r="AB607" i="2"/>
  <c r="AB199" i="5" s="1"/>
  <c r="AC607" i="2"/>
  <c r="AD607" i="2"/>
  <c r="AD199" i="5" s="1"/>
  <c r="AE607" i="2"/>
  <c r="AF607" i="2"/>
  <c r="AF199" i="5" s="1"/>
  <c r="R608" i="2"/>
  <c r="S608" i="2"/>
  <c r="T608" i="2"/>
  <c r="U608" i="2"/>
  <c r="U200" i="5" s="1"/>
  <c r="V608" i="2"/>
  <c r="W608" i="2"/>
  <c r="X608" i="2"/>
  <c r="Y608" i="2"/>
  <c r="Y200" i="5" s="1"/>
  <c r="Z608" i="2"/>
  <c r="AA608" i="2"/>
  <c r="AB608" i="2"/>
  <c r="AC608" i="2"/>
  <c r="AC200" i="5" s="1"/>
  <c r="AD608" i="2"/>
  <c r="AE608" i="2"/>
  <c r="AF608" i="2"/>
  <c r="R609" i="2"/>
  <c r="S609" i="2"/>
  <c r="T609" i="2"/>
  <c r="U609" i="2"/>
  <c r="V609" i="2"/>
  <c r="W609" i="2"/>
  <c r="X609" i="2"/>
  <c r="Y609" i="2"/>
  <c r="Z609" i="2"/>
  <c r="AA609" i="2"/>
  <c r="AB609" i="2"/>
  <c r="AC609" i="2"/>
  <c r="AD609" i="2"/>
  <c r="AE609" i="2"/>
  <c r="AF609" i="2"/>
  <c r="R610" i="2"/>
  <c r="S610" i="2"/>
  <c r="S202" i="5" s="1"/>
  <c r="T610" i="2"/>
  <c r="U610" i="2"/>
  <c r="V610" i="2"/>
  <c r="W610" i="2"/>
  <c r="W202" i="5" s="1"/>
  <c r="X610" i="2"/>
  <c r="Y610" i="2"/>
  <c r="Z610" i="2"/>
  <c r="AA610" i="2"/>
  <c r="AA202" i="5" s="1"/>
  <c r="AB610" i="2"/>
  <c r="AC610" i="2"/>
  <c r="AD610" i="2"/>
  <c r="AE610" i="2"/>
  <c r="AE202" i="5" s="1"/>
  <c r="AF610" i="2"/>
  <c r="R611" i="2"/>
  <c r="S611" i="2"/>
  <c r="T611" i="2"/>
  <c r="U611" i="2"/>
  <c r="V611" i="2"/>
  <c r="W611" i="2"/>
  <c r="X611" i="2"/>
  <c r="Y611" i="2"/>
  <c r="Z611" i="2"/>
  <c r="AA611" i="2"/>
  <c r="AB611" i="2"/>
  <c r="AC611" i="2"/>
  <c r="AD611" i="2"/>
  <c r="AE611" i="2"/>
  <c r="AF611" i="2"/>
  <c r="R612" i="2"/>
  <c r="S612" i="2"/>
  <c r="T612" i="2"/>
  <c r="U612" i="2"/>
  <c r="V612" i="2"/>
  <c r="W612" i="2"/>
  <c r="X612" i="2"/>
  <c r="Y612" i="2"/>
  <c r="Z612" i="2"/>
  <c r="AA612" i="2"/>
  <c r="AB612" i="2"/>
  <c r="AC612" i="2"/>
  <c r="AD612" i="2"/>
  <c r="AE612" i="2"/>
  <c r="AF612" i="2"/>
  <c r="AE544" i="2"/>
  <c r="AF544" i="2"/>
  <c r="AE555" i="2"/>
  <c r="AF555" i="2"/>
  <c r="AE560" i="2"/>
  <c r="AE597" i="2" s="1"/>
  <c r="AE189" i="5" s="1"/>
  <c r="AF560" i="2"/>
  <c r="AF597" i="2" s="1"/>
  <c r="AF189" i="5" s="1"/>
  <c r="AE564" i="2"/>
  <c r="AF564" i="2"/>
  <c r="AE569" i="2"/>
  <c r="AF569" i="2"/>
  <c r="R544" i="2"/>
  <c r="S544" i="2"/>
  <c r="T544" i="2"/>
  <c r="U544" i="2"/>
  <c r="V544" i="2"/>
  <c r="W544" i="2"/>
  <c r="X544" i="2"/>
  <c r="Y544" i="2"/>
  <c r="Z544" i="2"/>
  <c r="AA544" i="2"/>
  <c r="AB544" i="2"/>
  <c r="AC544" i="2"/>
  <c r="AD544" i="2"/>
  <c r="R555" i="2"/>
  <c r="S555" i="2"/>
  <c r="T555" i="2"/>
  <c r="U555" i="2"/>
  <c r="V555" i="2"/>
  <c r="W555" i="2"/>
  <c r="X555" i="2"/>
  <c r="Y555" i="2"/>
  <c r="Z555" i="2"/>
  <c r="AA555" i="2"/>
  <c r="AB555" i="2"/>
  <c r="AC555" i="2"/>
  <c r="AD555" i="2"/>
  <c r="R560" i="2"/>
  <c r="S560" i="2"/>
  <c r="S786" i="2" s="1"/>
  <c r="T560" i="2"/>
  <c r="U560" i="2"/>
  <c r="V560" i="2"/>
  <c r="W560" i="2"/>
  <c r="W786" i="2" s="1"/>
  <c r="X560" i="2"/>
  <c r="Y560" i="2"/>
  <c r="Z560" i="2"/>
  <c r="AA560" i="2"/>
  <c r="AA786" i="2" s="1"/>
  <c r="AB560" i="2"/>
  <c r="AC560" i="2"/>
  <c r="AD560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R569" i="2"/>
  <c r="S569" i="2"/>
  <c r="T569" i="2"/>
  <c r="T576" i="2" s="1"/>
  <c r="U569" i="2"/>
  <c r="V569" i="2"/>
  <c r="W569" i="2"/>
  <c r="X569" i="2"/>
  <c r="X576" i="2" s="1"/>
  <c r="Y569" i="2"/>
  <c r="Z569" i="2"/>
  <c r="AA569" i="2"/>
  <c r="AB569" i="2"/>
  <c r="AB576" i="2" s="1"/>
  <c r="AC569" i="2"/>
  <c r="AD569" i="2"/>
  <c r="R513" i="2"/>
  <c r="S513" i="2"/>
  <c r="T513" i="2"/>
  <c r="U513" i="2"/>
  <c r="V513" i="2"/>
  <c r="W513" i="2"/>
  <c r="X513" i="2"/>
  <c r="Y513" i="2"/>
  <c r="Z513" i="2"/>
  <c r="AA513" i="2"/>
  <c r="AB513" i="2"/>
  <c r="AC513" i="2"/>
  <c r="AD513" i="2"/>
  <c r="AE513" i="2"/>
  <c r="AF513" i="2"/>
  <c r="R484" i="2"/>
  <c r="S484" i="2"/>
  <c r="T484" i="2"/>
  <c r="U484" i="2"/>
  <c r="V484" i="2"/>
  <c r="W484" i="2"/>
  <c r="X484" i="2"/>
  <c r="Y484" i="2"/>
  <c r="Z484" i="2"/>
  <c r="AA484" i="2"/>
  <c r="AB484" i="2"/>
  <c r="AC484" i="2"/>
  <c r="AD484" i="2"/>
  <c r="AE484" i="2"/>
  <c r="AF484" i="2"/>
  <c r="R455" i="2"/>
  <c r="S455" i="2"/>
  <c r="T455" i="2"/>
  <c r="U455" i="2"/>
  <c r="V455" i="2"/>
  <c r="W455" i="2"/>
  <c r="X455" i="2"/>
  <c r="Y455" i="2"/>
  <c r="Z455" i="2"/>
  <c r="AA455" i="2"/>
  <c r="AB455" i="2"/>
  <c r="AC455" i="2"/>
  <c r="AD455" i="2"/>
  <c r="AE455" i="2"/>
  <c r="AF455" i="2"/>
  <c r="R424" i="2"/>
  <c r="S424" i="2"/>
  <c r="T424" i="2"/>
  <c r="U424" i="2"/>
  <c r="V424" i="2"/>
  <c r="W424" i="2"/>
  <c r="X424" i="2"/>
  <c r="Y424" i="2"/>
  <c r="Z424" i="2"/>
  <c r="AA424" i="2"/>
  <c r="AB424" i="2"/>
  <c r="AC424" i="2"/>
  <c r="AD424" i="2"/>
  <c r="AE424" i="2"/>
  <c r="AF424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R368" i="2"/>
  <c r="R397" i="2" s="1"/>
  <c r="R426" i="2" s="1"/>
  <c r="S368" i="2"/>
  <c r="S397" i="2" s="1"/>
  <c r="S426" i="2" s="1"/>
  <c r="T368" i="2"/>
  <c r="T397" i="2" s="1"/>
  <c r="T426" i="2" s="1"/>
  <c r="U368" i="2"/>
  <c r="U397" i="2" s="1"/>
  <c r="U426" i="2" s="1"/>
  <c r="V368" i="2"/>
  <c r="V397" i="2" s="1"/>
  <c r="V426" i="2" s="1"/>
  <c r="W368" i="2"/>
  <c r="W397" i="2" s="1"/>
  <c r="W426" i="2" s="1"/>
  <c r="X368" i="2"/>
  <c r="X397" i="2" s="1"/>
  <c r="X426" i="2" s="1"/>
  <c r="Y368" i="2"/>
  <c r="Y397" i="2" s="1"/>
  <c r="Y426" i="2" s="1"/>
  <c r="Z368" i="2"/>
  <c r="Z397" i="2" s="1"/>
  <c r="Z426" i="2" s="1"/>
  <c r="AA368" i="2"/>
  <c r="AA397" i="2" s="1"/>
  <c r="AA426" i="2" s="1"/>
  <c r="AB368" i="2"/>
  <c r="AB397" i="2" s="1"/>
  <c r="AB426" i="2" s="1"/>
  <c r="AC368" i="2"/>
  <c r="AC397" i="2" s="1"/>
  <c r="AC426" i="2" s="1"/>
  <c r="AD368" i="2"/>
  <c r="AD397" i="2" s="1"/>
  <c r="AD426" i="2" s="1"/>
  <c r="AE368" i="2"/>
  <c r="AE397" i="2" s="1"/>
  <c r="AE426" i="2" s="1"/>
  <c r="AF368" i="2"/>
  <c r="AF397" i="2" s="1"/>
  <c r="AF426" i="2" s="1"/>
  <c r="R370" i="2"/>
  <c r="R399" i="2" s="1"/>
  <c r="R428" i="2" s="1"/>
  <c r="S370" i="2"/>
  <c r="S399" i="2" s="1"/>
  <c r="S428" i="2" s="1"/>
  <c r="T370" i="2"/>
  <c r="T399" i="2" s="1"/>
  <c r="T428" i="2" s="1"/>
  <c r="U370" i="2"/>
  <c r="U399" i="2" s="1"/>
  <c r="U428" i="2" s="1"/>
  <c r="V370" i="2"/>
  <c r="V399" i="2" s="1"/>
  <c r="V428" i="2" s="1"/>
  <c r="W370" i="2"/>
  <c r="W399" i="2" s="1"/>
  <c r="W428" i="2" s="1"/>
  <c r="X370" i="2"/>
  <c r="X399" i="2" s="1"/>
  <c r="X428" i="2" s="1"/>
  <c r="Y370" i="2"/>
  <c r="Y399" i="2" s="1"/>
  <c r="Y428" i="2" s="1"/>
  <c r="Z370" i="2"/>
  <c r="Z399" i="2" s="1"/>
  <c r="Z428" i="2" s="1"/>
  <c r="AA370" i="2"/>
  <c r="AA399" i="2" s="1"/>
  <c r="AA428" i="2" s="1"/>
  <c r="AB370" i="2"/>
  <c r="AB399" i="2" s="1"/>
  <c r="AB428" i="2" s="1"/>
  <c r="AC370" i="2"/>
  <c r="AC399" i="2" s="1"/>
  <c r="AC428" i="2" s="1"/>
  <c r="AD370" i="2"/>
  <c r="AD399" i="2" s="1"/>
  <c r="AD428" i="2" s="1"/>
  <c r="AE370" i="2"/>
  <c r="AE399" i="2" s="1"/>
  <c r="AE428" i="2" s="1"/>
  <c r="AF370" i="2"/>
  <c r="AF399" i="2" s="1"/>
  <c r="AF428" i="2" s="1"/>
  <c r="R371" i="2"/>
  <c r="S371" i="2"/>
  <c r="S400" i="2" s="1"/>
  <c r="S429" i="2" s="1"/>
  <c r="T371" i="2"/>
  <c r="T400" i="2" s="1"/>
  <c r="T429" i="2" s="1"/>
  <c r="U371" i="2"/>
  <c r="U400" i="2" s="1"/>
  <c r="U429" i="2" s="1"/>
  <c r="V371" i="2"/>
  <c r="V400" i="2" s="1"/>
  <c r="V429" i="2" s="1"/>
  <c r="W371" i="2"/>
  <c r="W400" i="2" s="1"/>
  <c r="W429" i="2" s="1"/>
  <c r="X371" i="2"/>
  <c r="X400" i="2" s="1"/>
  <c r="X429" i="2" s="1"/>
  <c r="Y371" i="2"/>
  <c r="Y400" i="2" s="1"/>
  <c r="Y429" i="2" s="1"/>
  <c r="Z371" i="2"/>
  <c r="Z400" i="2" s="1"/>
  <c r="Z429" i="2" s="1"/>
  <c r="AA371" i="2"/>
  <c r="AA400" i="2" s="1"/>
  <c r="AA429" i="2" s="1"/>
  <c r="AB371" i="2"/>
  <c r="AB400" i="2" s="1"/>
  <c r="AB429" i="2" s="1"/>
  <c r="AC371" i="2"/>
  <c r="AC400" i="2" s="1"/>
  <c r="AC429" i="2" s="1"/>
  <c r="AD371" i="2"/>
  <c r="AD400" i="2" s="1"/>
  <c r="AD429" i="2" s="1"/>
  <c r="AE371" i="2"/>
  <c r="AE400" i="2" s="1"/>
  <c r="AE429" i="2" s="1"/>
  <c r="AF371" i="2"/>
  <c r="AF400" i="2" s="1"/>
  <c r="AF429" i="2" s="1"/>
  <c r="R372" i="2"/>
  <c r="R401" i="2" s="1"/>
  <c r="R430" i="2" s="1"/>
  <c r="S372" i="2"/>
  <c r="S401" i="2" s="1"/>
  <c r="S430" i="2" s="1"/>
  <c r="T372" i="2"/>
  <c r="T401" i="2" s="1"/>
  <c r="T430" i="2" s="1"/>
  <c r="U372" i="2"/>
  <c r="U401" i="2" s="1"/>
  <c r="U430" i="2" s="1"/>
  <c r="V372" i="2"/>
  <c r="V401" i="2" s="1"/>
  <c r="V430" i="2" s="1"/>
  <c r="W372" i="2"/>
  <c r="W401" i="2" s="1"/>
  <c r="W430" i="2" s="1"/>
  <c r="X372" i="2"/>
  <c r="X401" i="2" s="1"/>
  <c r="X430" i="2" s="1"/>
  <c r="Y372" i="2"/>
  <c r="Y401" i="2" s="1"/>
  <c r="Y430" i="2" s="1"/>
  <c r="Z372" i="2"/>
  <c r="Z401" i="2" s="1"/>
  <c r="Z430" i="2" s="1"/>
  <c r="AA372" i="2"/>
  <c r="AA401" i="2" s="1"/>
  <c r="AA430" i="2" s="1"/>
  <c r="AB372" i="2"/>
  <c r="AB401" i="2" s="1"/>
  <c r="AB430" i="2" s="1"/>
  <c r="AC372" i="2"/>
  <c r="AC401" i="2" s="1"/>
  <c r="AC430" i="2" s="1"/>
  <c r="AD372" i="2"/>
  <c r="AD401" i="2" s="1"/>
  <c r="AD430" i="2" s="1"/>
  <c r="AE372" i="2"/>
  <c r="AE401" i="2" s="1"/>
  <c r="AE430" i="2" s="1"/>
  <c r="AF372" i="2"/>
  <c r="AF401" i="2" s="1"/>
  <c r="AF430" i="2" s="1"/>
  <c r="R377" i="2"/>
  <c r="R406" i="2" s="1"/>
  <c r="R435" i="2" s="1"/>
  <c r="S377" i="2"/>
  <c r="S406" i="2" s="1"/>
  <c r="S435" i="2" s="1"/>
  <c r="T377" i="2"/>
  <c r="T406" i="2" s="1"/>
  <c r="T435" i="2" s="1"/>
  <c r="U377" i="2"/>
  <c r="U406" i="2" s="1"/>
  <c r="U435" i="2" s="1"/>
  <c r="V377" i="2"/>
  <c r="V406" i="2" s="1"/>
  <c r="V435" i="2" s="1"/>
  <c r="W377" i="2"/>
  <c r="W406" i="2" s="1"/>
  <c r="W435" i="2" s="1"/>
  <c r="X377" i="2"/>
  <c r="X406" i="2" s="1"/>
  <c r="X435" i="2" s="1"/>
  <c r="Y377" i="2"/>
  <c r="Y406" i="2" s="1"/>
  <c r="Y435" i="2" s="1"/>
  <c r="Z377" i="2"/>
  <c r="Z406" i="2" s="1"/>
  <c r="Z435" i="2" s="1"/>
  <c r="AA377" i="2"/>
  <c r="AA406" i="2" s="1"/>
  <c r="AA435" i="2" s="1"/>
  <c r="AB377" i="2"/>
  <c r="AB406" i="2" s="1"/>
  <c r="AB435" i="2" s="1"/>
  <c r="AC377" i="2"/>
  <c r="AC406" i="2" s="1"/>
  <c r="AC435" i="2" s="1"/>
  <c r="AD377" i="2"/>
  <c r="AD406" i="2" s="1"/>
  <c r="AD435" i="2" s="1"/>
  <c r="AE377" i="2"/>
  <c r="AE406" i="2" s="1"/>
  <c r="AE435" i="2" s="1"/>
  <c r="AF377" i="2"/>
  <c r="AF406" i="2" s="1"/>
  <c r="AF435" i="2" s="1"/>
  <c r="R389" i="2"/>
  <c r="R418" i="2" s="1"/>
  <c r="S389" i="2"/>
  <c r="S418" i="2" s="1"/>
  <c r="T389" i="2"/>
  <c r="U389" i="2"/>
  <c r="V389" i="2"/>
  <c r="V418" i="2" s="1"/>
  <c r="W389" i="2"/>
  <c r="W418" i="2" s="1"/>
  <c r="X389" i="2"/>
  <c r="Y389" i="2"/>
  <c r="Z389" i="2"/>
  <c r="Z418" i="2" s="1"/>
  <c r="AA389" i="2"/>
  <c r="AA418" i="2" s="1"/>
  <c r="AB389" i="2"/>
  <c r="AB418" i="2" s="1"/>
  <c r="AB447" i="2" s="1"/>
  <c r="AC389" i="2"/>
  <c r="AD389" i="2"/>
  <c r="AD418" i="2" s="1"/>
  <c r="AE389" i="2"/>
  <c r="AE418" i="2" s="1"/>
  <c r="AF389" i="2"/>
  <c r="AF418" i="2" s="1"/>
  <c r="AF447" i="2" s="1"/>
  <c r="R390" i="2"/>
  <c r="R419" i="2" s="1"/>
  <c r="R448" i="2" s="1"/>
  <c r="S390" i="2"/>
  <c r="S419" i="2" s="1"/>
  <c r="S448" i="2" s="1"/>
  <c r="T390" i="2"/>
  <c r="T419" i="2" s="1"/>
  <c r="U390" i="2"/>
  <c r="U419" i="2" s="1"/>
  <c r="U448" i="2" s="1"/>
  <c r="V390" i="2"/>
  <c r="V419" i="2" s="1"/>
  <c r="V448" i="2" s="1"/>
  <c r="W390" i="2"/>
  <c r="W419" i="2" s="1"/>
  <c r="W448" i="2" s="1"/>
  <c r="X390" i="2"/>
  <c r="X419" i="2" s="1"/>
  <c r="Y390" i="2"/>
  <c r="Y419" i="2" s="1"/>
  <c r="Y448" i="2" s="1"/>
  <c r="Z390" i="2"/>
  <c r="Z419" i="2" s="1"/>
  <c r="Z448" i="2" s="1"/>
  <c r="AA390" i="2"/>
  <c r="AA419" i="2" s="1"/>
  <c r="AA448" i="2" s="1"/>
  <c r="AB390" i="2"/>
  <c r="AB419" i="2" s="1"/>
  <c r="AC390" i="2"/>
  <c r="AC419" i="2" s="1"/>
  <c r="AC448" i="2" s="1"/>
  <c r="AD390" i="2"/>
  <c r="AD419" i="2" s="1"/>
  <c r="AD448" i="2" s="1"/>
  <c r="AE390" i="2"/>
  <c r="AE419" i="2" s="1"/>
  <c r="AE448" i="2" s="1"/>
  <c r="AF390" i="2"/>
  <c r="AF419" i="2" s="1"/>
  <c r="R392" i="2"/>
  <c r="R421" i="2" s="1"/>
  <c r="R450" i="2" s="1"/>
  <c r="S392" i="2"/>
  <c r="T392" i="2"/>
  <c r="T421" i="2" s="1"/>
  <c r="T450" i="2" s="1"/>
  <c r="U392" i="2"/>
  <c r="U421" i="2" s="1"/>
  <c r="U450" i="2" s="1"/>
  <c r="V392" i="2"/>
  <c r="V421" i="2" s="1"/>
  <c r="V450" i="2" s="1"/>
  <c r="W392" i="2"/>
  <c r="X392" i="2"/>
  <c r="X421" i="2" s="1"/>
  <c r="X450" i="2" s="1"/>
  <c r="Y392" i="2"/>
  <c r="Y421" i="2" s="1"/>
  <c r="Y450" i="2" s="1"/>
  <c r="Z392" i="2"/>
  <c r="Z421" i="2" s="1"/>
  <c r="Z450" i="2" s="1"/>
  <c r="AA392" i="2"/>
  <c r="AB392" i="2"/>
  <c r="AB421" i="2" s="1"/>
  <c r="AB450" i="2" s="1"/>
  <c r="AC392" i="2"/>
  <c r="AC421" i="2" s="1"/>
  <c r="AC450" i="2" s="1"/>
  <c r="AD392" i="2"/>
  <c r="AD421" i="2" s="1"/>
  <c r="AD450" i="2" s="1"/>
  <c r="AE392" i="2"/>
  <c r="AF392" i="2"/>
  <c r="AF421" i="2" s="1"/>
  <c r="AF450" i="2" s="1"/>
  <c r="R335" i="2"/>
  <c r="S335" i="2"/>
  <c r="T335" i="2"/>
  <c r="U335" i="2"/>
  <c r="V335" i="2"/>
  <c r="W335" i="2"/>
  <c r="X335" i="2"/>
  <c r="Y335" i="2"/>
  <c r="Z335" i="2"/>
  <c r="AA335" i="2"/>
  <c r="AB335" i="2"/>
  <c r="AC335" i="2"/>
  <c r="AD335" i="2"/>
  <c r="AE335" i="2"/>
  <c r="AF335" i="2"/>
  <c r="R350" i="2"/>
  <c r="S350" i="2"/>
  <c r="T350" i="2"/>
  <c r="U350" i="2"/>
  <c r="V350" i="2"/>
  <c r="W350" i="2"/>
  <c r="X350" i="2"/>
  <c r="Y350" i="2"/>
  <c r="Z350" i="2"/>
  <c r="AA350" i="2"/>
  <c r="AB350" i="2"/>
  <c r="AC350" i="2"/>
  <c r="AD350" i="2"/>
  <c r="AE350" i="2"/>
  <c r="AF350" i="2"/>
  <c r="R351" i="2"/>
  <c r="S351" i="2"/>
  <c r="T351" i="2"/>
  <c r="U351" i="2"/>
  <c r="V351" i="2"/>
  <c r="W351" i="2"/>
  <c r="X351" i="2"/>
  <c r="Y351" i="2"/>
  <c r="Z351" i="2"/>
  <c r="AA351" i="2"/>
  <c r="AB351" i="2"/>
  <c r="AC351" i="2"/>
  <c r="AD351" i="2"/>
  <c r="AE351" i="2"/>
  <c r="AF351" i="2"/>
  <c r="R352" i="2"/>
  <c r="S352" i="2"/>
  <c r="T352" i="2"/>
  <c r="U352" i="2"/>
  <c r="V352" i="2"/>
  <c r="W352" i="2"/>
  <c r="X352" i="2"/>
  <c r="Y352" i="2"/>
  <c r="Z352" i="2"/>
  <c r="AA352" i="2"/>
  <c r="AB352" i="2"/>
  <c r="AC352" i="2"/>
  <c r="AD352" i="2"/>
  <c r="AE352" i="2"/>
  <c r="AF352" i="2"/>
  <c r="R353" i="2"/>
  <c r="S353" i="2"/>
  <c r="T353" i="2"/>
  <c r="U353" i="2"/>
  <c r="V353" i="2"/>
  <c r="W353" i="2"/>
  <c r="X353" i="2"/>
  <c r="Y353" i="2"/>
  <c r="Z353" i="2"/>
  <c r="AA353" i="2"/>
  <c r="AB353" i="2"/>
  <c r="AC353" i="2"/>
  <c r="AD353" i="2"/>
  <c r="AE353" i="2"/>
  <c r="AF353" i="2"/>
  <c r="R354" i="2"/>
  <c r="S354" i="2"/>
  <c r="T354" i="2"/>
  <c r="U354" i="2"/>
  <c r="V354" i="2"/>
  <c r="W354" i="2"/>
  <c r="X354" i="2"/>
  <c r="Y354" i="2"/>
  <c r="Z354" i="2"/>
  <c r="AA354" i="2"/>
  <c r="AB354" i="2"/>
  <c r="AC354" i="2"/>
  <c r="AD354" i="2"/>
  <c r="AE354" i="2"/>
  <c r="AF354" i="2"/>
  <c r="R356" i="2"/>
  <c r="S356" i="2"/>
  <c r="T356" i="2"/>
  <c r="U356" i="2"/>
  <c r="V356" i="2"/>
  <c r="W356" i="2"/>
  <c r="X356" i="2"/>
  <c r="Y356" i="2"/>
  <c r="Z356" i="2"/>
  <c r="AA356" i="2"/>
  <c r="AB356" i="2"/>
  <c r="AC356" i="2"/>
  <c r="AD356" i="2"/>
  <c r="AE356" i="2"/>
  <c r="AF356" i="2"/>
  <c r="R306" i="2"/>
  <c r="S306" i="2"/>
  <c r="T306" i="2"/>
  <c r="U306" i="2"/>
  <c r="V306" i="2"/>
  <c r="W306" i="2"/>
  <c r="X306" i="2"/>
  <c r="Y306" i="2"/>
  <c r="Z306" i="2"/>
  <c r="AA306" i="2"/>
  <c r="AB306" i="2"/>
  <c r="AC306" i="2"/>
  <c r="AD306" i="2"/>
  <c r="AE306" i="2"/>
  <c r="AF306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AD277" i="2"/>
  <c r="AE277" i="2"/>
  <c r="AF277" i="2"/>
  <c r="R279" i="2"/>
  <c r="S279" i="2"/>
  <c r="T279" i="2"/>
  <c r="U279" i="2"/>
  <c r="V279" i="2"/>
  <c r="V308" i="2" s="1"/>
  <c r="W279" i="2"/>
  <c r="X279" i="2"/>
  <c r="Y279" i="2"/>
  <c r="Z279" i="2"/>
  <c r="AA279" i="2"/>
  <c r="AB279" i="2"/>
  <c r="AC279" i="2"/>
  <c r="AD279" i="2"/>
  <c r="AE279" i="2"/>
  <c r="AF279" i="2"/>
  <c r="R281" i="2"/>
  <c r="S281" i="2"/>
  <c r="T281" i="2"/>
  <c r="U281" i="2"/>
  <c r="V281" i="2"/>
  <c r="W281" i="2"/>
  <c r="X281" i="2"/>
  <c r="Y281" i="2"/>
  <c r="Z281" i="2"/>
  <c r="AA281" i="2"/>
  <c r="AB281" i="2"/>
  <c r="AC281" i="2"/>
  <c r="AD281" i="2"/>
  <c r="AE281" i="2"/>
  <c r="AF281" i="2"/>
  <c r="R282" i="2"/>
  <c r="S282" i="2"/>
  <c r="T282" i="2"/>
  <c r="U282" i="2"/>
  <c r="V282" i="2"/>
  <c r="W282" i="2"/>
  <c r="X282" i="2"/>
  <c r="X311" i="2" s="1"/>
  <c r="Y282" i="2"/>
  <c r="Z282" i="2"/>
  <c r="AA282" i="2"/>
  <c r="AB282" i="2"/>
  <c r="AC282" i="2"/>
  <c r="AD282" i="2"/>
  <c r="AE282" i="2"/>
  <c r="AF282" i="2"/>
  <c r="R283" i="2"/>
  <c r="S283" i="2"/>
  <c r="T283" i="2"/>
  <c r="U283" i="2"/>
  <c r="V283" i="2"/>
  <c r="W283" i="2"/>
  <c r="X283" i="2"/>
  <c r="Y283" i="2"/>
  <c r="Z283" i="2"/>
  <c r="AA283" i="2"/>
  <c r="AB283" i="2"/>
  <c r="AC283" i="2"/>
  <c r="AD283" i="2"/>
  <c r="AE283" i="2"/>
  <c r="AF283" i="2"/>
  <c r="R288" i="2"/>
  <c r="S288" i="2"/>
  <c r="T288" i="2"/>
  <c r="U288" i="2"/>
  <c r="V288" i="2"/>
  <c r="W288" i="2"/>
  <c r="X288" i="2"/>
  <c r="Y288" i="2"/>
  <c r="Z288" i="2"/>
  <c r="AA288" i="2"/>
  <c r="AB288" i="2"/>
  <c r="AC288" i="2"/>
  <c r="AD288" i="2"/>
  <c r="AE288" i="2"/>
  <c r="AF288" i="2"/>
  <c r="R300" i="2"/>
  <c r="S300" i="2"/>
  <c r="S329" i="2" s="1"/>
  <c r="T300" i="2"/>
  <c r="T329" i="2" s="1"/>
  <c r="U300" i="2"/>
  <c r="U329" i="2" s="1"/>
  <c r="V300" i="2"/>
  <c r="W300" i="2"/>
  <c r="W329" i="2" s="1"/>
  <c r="X300" i="2"/>
  <c r="X329" i="2" s="1"/>
  <c r="Y300" i="2"/>
  <c r="Y329" i="2" s="1"/>
  <c r="Z300" i="2"/>
  <c r="AA300" i="2"/>
  <c r="AA329" i="2" s="1"/>
  <c r="AB300" i="2"/>
  <c r="AB329" i="2" s="1"/>
  <c r="AC300" i="2"/>
  <c r="AC329" i="2" s="1"/>
  <c r="AD300" i="2"/>
  <c r="AE300" i="2"/>
  <c r="AE329" i="2" s="1"/>
  <c r="AF300" i="2"/>
  <c r="AF329" i="2" s="1"/>
  <c r="R301" i="2"/>
  <c r="S301" i="2"/>
  <c r="T301" i="2"/>
  <c r="U301" i="2"/>
  <c r="V301" i="2"/>
  <c r="W301" i="2"/>
  <c r="X301" i="2"/>
  <c r="Y301" i="2"/>
  <c r="Z301" i="2"/>
  <c r="AA301" i="2"/>
  <c r="AB301" i="2"/>
  <c r="AC301" i="2"/>
  <c r="AD301" i="2"/>
  <c r="AE301" i="2"/>
  <c r="AF301" i="2"/>
  <c r="R303" i="2"/>
  <c r="S303" i="2"/>
  <c r="T303" i="2"/>
  <c r="U303" i="2"/>
  <c r="V303" i="2"/>
  <c r="W303" i="2"/>
  <c r="X303" i="2"/>
  <c r="Y303" i="2"/>
  <c r="Z303" i="2"/>
  <c r="AA303" i="2"/>
  <c r="AB303" i="2"/>
  <c r="AC303" i="2"/>
  <c r="AD303" i="2"/>
  <c r="AE303" i="2"/>
  <c r="AF303" i="2"/>
  <c r="R260" i="2"/>
  <c r="S260" i="2"/>
  <c r="T260" i="2"/>
  <c r="U260" i="2"/>
  <c r="V260" i="2"/>
  <c r="W260" i="2"/>
  <c r="X260" i="2"/>
  <c r="Y260" i="2"/>
  <c r="Z260" i="2"/>
  <c r="AA260" i="2"/>
  <c r="AB260" i="2"/>
  <c r="AC260" i="2"/>
  <c r="AD260" i="2"/>
  <c r="AE260" i="2"/>
  <c r="AF260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AF245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R187" i="2"/>
  <c r="R202" i="2" s="1"/>
  <c r="R217" i="2" s="1"/>
  <c r="S187" i="2"/>
  <c r="S202" i="2" s="1"/>
  <c r="S217" i="2" s="1"/>
  <c r="T187" i="2"/>
  <c r="T202" i="2" s="1"/>
  <c r="T217" i="2" s="1"/>
  <c r="U187" i="2"/>
  <c r="U202" i="2" s="1"/>
  <c r="U217" i="2" s="1"/>
  <c r="V187" i="2"/>
  <c r="V202" i="2" s="1"/>
  <c r="V217" i="2" s="1"/>
  <c r="W187" i="2"/>
  <c r="W202" i="2" s="1"/>
  <c r="W217" i="2" s="1"/>
  <c r="X187" i="2"/>
  <c r="X202" i="2" s="1"/>
  <c r="X217" i="2" s="1"/>
  <c r="Y187" i="2"/>
  <c r="Y202" i="2" s="1"/>
  <c r="Y217" i="2" s="1"/>
  <c r="Z187" i="2"/>
  <c r="Z202" i="2" s="1"/>
  <c r="Z217" i="2" s="1"/>
  <c r="AA187" i="2"/>
  <c r="AA202" i="2" s="1"/>
  <c r="AA217" i="2" s="1"/>
  <c r="AB187" i="2"/>
  <c r="AB202" i="2" s="1"/>
  <c r="AB217" i="2" s="1"/>
  <c r="AC187" i="2"/>
  <c r="AC202" i="2" s="1"/>
  <c r="AC217" i="2" s="1"/>
  <c r="AD187" i="2"/>
  <c r="AD202" i="2" s="1"/>
  <c r="AD217" i="2" s="1"/>
  <c r="AE187" i="2"/>
  <c r="AE202" i="2" s="1"/>
  <c r="AE217" i="2" s="1"/>
  <c r="AF187" i="2"/>
  <c r="AF202" i="2" s="1"/>
  <c r="AF217" i="2" s="1"/>
  <c r="R188" i="2"/>
  <c r="R203" i="2" s="1"/>
  <c r="R218" i="2" s="1"/>
  <c r="S188" i="2"/>
  <c r="S203" i="2" s="1"/>
  <c r="S218" i="2" s="1"/>
  <c r="T188" i="2"/>
  <c r="T203" i="2" s="1"/>
  <c r="T218" i="2" s="1"/>
  <c r="U188" i="2"/>
  <c r="U203" i="2" s="1"/>
  <c r="U218" i="2" s="1"/>
  <c r="V188" i="2"/>
  <c r="V203" i="2" s="1"/>
  <c r="V218" i="2" s="1"/>
  <c r="W188" i="2"/>
  <c r="W203" i="2" s="1"/>
  <c r="W218" i="2" s="1"/>
  <c r="X188" i="2"/>
  <c r="X203" i="2" s="1"/>
  <c r="X218" i="2" s="1"/>
  <c r="Y188" i="2"/>
  <c r="Y203" i="2" s="1"/>
  <c r="Y218" i="2" s="1"/>
  <c r="Z188" i="2"/>
  <c r="Z203" i="2" s="1"/>
  <c r="Z218" i="2" s="1"/>
  <c r="AA188" i="2"/>
  <c r="AA203" i="2" s="1"/>
  <c r="AA218" i="2" s="1"/>
  <c r="AB188" i="2"/>
  <c r="AB203" i="2" s="1"/>
  <c r="AB218" i="2" s="1"/>
  <c r="AC188" i="2"/>
  <c r="AC203" i="2" s="1"/>
  <c r="AC218" i="2" s="1"/>
  <c r="AD188" i="2"/>
  <c r="AD203" i="2" s="1"/>
  <c r="AD218" i="2" s="1"/>
  <c r="AE188" i="2"/>
  <c r="AE203" i="2" s="1"/>
  <c r="AE218" i="2" s="1"/>
  <c r="AF188" i="2"/>
  <c r="AF203" i="2" s="1"/>
  <c r="AF218" i="2" s="1"/>
  <c r="R190" i="2"/>
  <c r="R205" i="2" s="1"/>
  <c r="R220" i="2" s="1"/>
  <c r="S190" i="2"/>
  <c r="S205" i="2" s="1"/>
  <c r="S220" i="2" s="1"/>
  <c r="T190" i="2"/>
  <c r="T205" i="2" s="1"/>
  <c r="T220" i="2" s="1"/>
  <c r="U190" i="2"/>
  <c r="U205" i="2" s="1"/>
  <c r="U220" i="2" s="1"/>
  <c r="V190" i="2"/>
  <c r="V205" i="2" s="1"/>
  <c r="V220" i="2" s="1"/>
  <c r="W190" i="2"/>
  <c r="W205" i="2" s="1"/>
  <c r="W220" i="2" s="1"/>
  <c r="X190" i="2"/>
  <c r="X205" i="2" s="1"/>
  <c r="X220" i="2" s="1"/>
  <c r="Y190" i="2"/>
  <c r="Y205" i="2" s="1"/>
  <c r="Y220" i="2" s="1"/>
  <c r="Z190" i="2"/>
  <c r="Z205" i="2" s="1"/>
  <c r="Z220" i="2" s="1"/>
  <c r="AA190" i="2"/>
  <c r="AA205" i="2" s="1"/>
  <c r="AA220" i="2" s="1"/>
  <c r="AB190" i="2"/>
  <c r="AB205" i="2" s="1"/>
  <c r="AB220" i="2" s="1"/>
  <c r="AC190" i="2"/>
  <c r="AC205" i="2" s="1"/>
  <c r="AC220" i="2" s="1"/>
  <c r="AD190" i="2"/>
  <c r="AD205" i="2" s="1"/>
  <c r="AD220" i="2" s="1"/>
  <c r="AE190" i="2"/>
  <c r="AE205" i="2" s="1"/>
  <c r="AE220" i="2" s="1"/>
  <c r="AF190" i="2"/>
  <c r="AF205" i="2" s="1"/>
  <c r="AF220" i="2" s="1"/>
  <c r="R191" i="2"/>
  <c r="R206" i="2" s="1"/>
  <c r="R221" i="2" s="1"/>
  <c r="S191" i="2"/>
  <c r="S206" i="2" s="1"/>
  <c r="S221" i="2" s="1"/>
  <c r="T191" i="2"/>
  <c r="T206" i="2" s="1"/>
  <c r="T221" i="2" s="1"/>
  <c r="U191" i="2"/>
  <c r="U206" i="2" s="1"/>
  <c r="U221" i="2" s="1"/>
  <c r="V191" i="2"/>
  <c r="V206" i="2" s="1"/>
  <c r="V221" i="2" s="1"/>
  <c r="W191" i="2"/>
  <c r="W206" i="2" s="1"/>
  <c r="W221" i="2" s="1"/>
  <c r="X191" i="2"/>
  <c r="X206" i="2" s="1"/>
  <c r="X221" i="2" s="1"/>
  <c r="Y191" i="2"/>
  <c r="Y206" i="2" s="1"/>
  <c r="Y221" i="2" s="1"/>
  <c r="Z191" i="2"/>
  <c r="Z206" i="2" s="1"/>
  <c r="Z221" i="2" s="1"/>
  <c r="AA191" i="2"/>
  <c r="AA206" i="2" s="1"/>
  <c r="AA221" i="2" s="1"/>
  <c r="AB191" i="2"/>
  <c r="AB206" i="2" s="1"/>
  <c r="AB221" i="2" s="1"/>
  <c r="AC191" i="2"/>
  <c r="AC206" i="2" s="1"/>
  <c r="AC221" i="2" s="1"/>
  <c r="AD191" i="2"/>
  <c r="AD206" i="2" s="1"/>
  <c r="AD221" i="2" s="1"/>
  <c r="AE191" i="2"/>
  <c r="AE206" i="2" s="1"/>
  <c r="AE221" i="2" s="1"/>
  <c r="AF191" i="2"/>
  <c r="AF206" i="2" s="1"/>
  <c r="AF221" i="2" s="1"/>
  <c r="R193" i="2"/>
  <c r="R208" i="2" s="1"/>
  <c r="R223" i="2" s="1"/>
  <c r="S193" i="2"/>
  <c r="S208" i="2" s="1"/>
  <c r="S223" i="2" s="1"/>
  <c r="T193" i="2"/>
  <c r="T208" i="2" s="1"/>
  <c r="T223" i="2" s="1"/>
  <c r="U193" i="2"/>
  <c r="U208" i="2" s="1"/>
  <c r="U223" i="2" s="1"/>
  <c r="V193" i="2"/>
  <c r="V208" i="2" s="1"/>
  <c r="V223" i="2" s="1"/>
  <c r="W193" i="2"/>
  <c r="W208" i="2" s="1"/>
  <c r="W223" i="2" s="1"/>
  <c r="X193" i="2"/>
  <c r="X208" i="2" s="1"/>
  <c r="X223" i="2" s="1"/>
  <c r="Y193" i="2"/>
  <c r="Y208" i="2" s="1"/>
  <c r="Y223" i="2" s="1"/>
  <c r="Z193" i="2"/>
  <c r="Z208" i="2" s="1"/>
  <c r="Z223" i="2" s="1"/>
  <c r="AA193" i="2"/>
  <c r="AA208" i="2" s="1"/>
  <c r="AA223" i="2" s="1"/>
  <c r="AB193" i="2"/>
  <c r="AB208" i="2" s="1"/>
  <c r="AB223" i="2" s="1"/>
  <c r="AC193" i="2"/>
  <c r="AC208" i="2" s="1"/>
  <c r="AC223" i="2" s="1"/>
  <c r="AD193" i="2"/>
  <c r="AD208" i="2" s="1"/>
  <c r="AD223" i="2" s="1"/>
  <c r="AE193" i="2"/>
  <c r="AE208" i="2" s="1"/>
  <c r="AE223" i="2" s="1"/>
  <c r="AF193" i="2"/>
  <c r="AF208" i="2" s="1"/>
  <c r="AF223" i="2" s="1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R140" i="2"/>
  <c r="R234" i="2" s="1"/>
  <c r="S140" i="2"/>
  <c r="S234" i="2" s="1"/>
  <c r="T140" i="2"/>
  <c r="T234" i="2" s="1"/>
  <c r="U140" i="2"/>
  <c r="V140" i="2"/>
  <c r="V234" i="2" s="1"/>
  <c r="W140" i="2"/>
  <c r="W234" i="2" s="1"/>
  <c r="X140" i="2"/>
  <c r="X234" i="2" s="1"/>
  <c r="Y140" i="2"/>
  <c r="Z140" i="2"/>
  <c r="Z234" i="2" s="1"/>
  <c r="AA140" i="2"/>
  <c r="AA234" i="2" s="1"/>
  <c r="AB140" i="2"/>
  <c r="AB234" i="2" s="1"/>
  <c r="AC140" i="2"/>
  <c r="AD140" i="2"/>
  <c r="AE140" i="2"/>
  <c r="AE234" i="2" s="1"/>
  <c r="AF140" i="2"/>
  <c r="AF234" i="2" s="1"/>
  <c r="R141" i="2"/>
  <c r="S141" i="2"/>
  <c r="S156" i="2" s="1"/>
  <c r="T141" i="2"/>
  <c r="T235" i="2" s="1"/>
  <c r="U141" i="2"/>
  <c r="U235" i="2" s="1"/>
  <c r="V141" i="2"/>
  <c r="W141" i="2"/>
  <c r="W156" i="2" s="1"/>
  <c r="X141" i="2"/>
  <c r="X235" i="2" s="1"/>
  <c r="Y141" i="2"/>
  <c r="Y235" i="2" s="1"/>
  <c r="Z141" i="2"/>
  <c r="Z156" i="2" s="1"/>
  <c r="AA141" i="2"/>
  <c r="AA156" i="2" s="1"/>
  <c r="AB141" i="2"/>
  <c r="AB235" i="2" s="1"/>
  <c r="AC141" i="2"/>
  <c r="AC235" i="2" s="1"/>
  <c r="AD141" i="2"/>
  <c r="AD156" i="2" s="1"/>
  <c r="AE141" i="2"/>
  <c r="AE156" i="2" s="1"/>
  <c r="AF141" i="2"/>
  <c r="AF235" i="2" s="1"/>
  <c r="R143" i="2"/>
  <c r="R237" i="2" s="1"/>
  <c r="S143" i="2"/>
  <c r="T143" i="2"/>
  <c r="T158" i="2" s="1"/>
  <c r="U143" i="2"/>
  <c r="U237" i="2" s="1"/>
  <c r="V143" i="2"/>
  <c r="V237" i="2" s="1"/>
  <c r="W143" i="2"/>
  <c r="X143" i="2"/>
  <c r="X158" i="2" s="1"/>
  <c r="Y143" i="2"/>
  <c r="Y237" i="2" s="1"/>
  <c r="Z143" i="2"/>
  <c r="Z237" i="2" s="1"/>
  <c r="AA143" i="2"/>
  <c r="AA158" i="2" s="1"/>
  <c r="AB143" i="2"/>
  <c r="AB158" i="2" s="1"/>
  <c r="AC143" i="2"/>
  <c r="AC237" i="2" s="1"/>
  <c r="AD143" i="2"/>
  <c r="AD237" i="2" s="1"/>
  <c r="AE143" i="2"/>
  <c r="AE158" i="2" s="1"/>
  <c r="AF143" i="2"/>
  <c r="AF158" i="2" s="1"/>
  <c r="R144" i="2"/>
  <c r="R238" i="2" s="1"/>
  <c r="S144" i="2"/>
  <c r="S238" i="2" s="1"/>
  <c r="T144" i="2"/>
  <c r="U144" i="2"/>
  <c r="U159" i="2" s="1"/>
  <c r="V144" i="2"/>
  <c r="V238" i="2" s="1"/>
  <c r="W144" i="2"/>
  <c r="W238" i="2" s="1"/>
  <c r="X144" i="2"/>
  <c r="Y144" i="2"/>
  <c r="Y159" i="2" s="1"/>
  <c r="Z144" i="2"/>
  <c r="Z238" i="2" s="1"/>
  <c r="AA144" i="2"/>
  <c r="AA238" i="2" s="1"/>
  <c r="AB144" i="2"/>
  <c r="AB159" i="2" s="1"/>
  <c r="AC144" i="2"/>
  <c r="AC159" i="2" s="1"/>
  <c r="AD144" i="2"/>
  <c r="AD238" i="2" s="1"/>
  <c r="AE144" i="2"/>
  <c r="AE238" i="2" s="1"/>
  <c r="AF144" i="2"/>
  <c r="AF159" i="2" s="1"/>
  <c r="R146" i="2"/>
  <c r="R161" i="2" s="1"/>
  <c r="S146" i="2"/>
  <c r="S240" i="2" s="1"/>
  <c r="T146" i="2"/>
  <c r="T240" i="2" s="1"/>
  <c r="U146" i="2"/>
  <c r="V146" i="2"/>
  <c r="V161" i="2" s="1"/>
  <c r="W146" i="2"/>
  <c r="W240" i="2" s="1"/>
  <c r="X146" i="2"/>
  <c r="X240" i="2" s="1"/>
  <c r="Y146" i="2"/>
  <c r="Z146" i="2"/>
  <c r="Z161" i="2" s="1"/>
  <c r="AA146" i="2"/>
  <c r="AA240" i="2" s="1"/>
  <c r="AB146" i="2"/>
  <c r="AB240" i="2" s="1"/>
  <c r="AC146" i="2"/>
  <c r="AC161" i="2" s="1"/>
  <c r="AD146" i="2"/>
  <c r="AD161" i="2" s="1"/>
  <c r="AE146" i="2"/>
  <c r="AE240" i="2" s="1"/>
  <c r="AF146" i="2"/>
  <c r="AF240" i="2" s="1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D32" i="2"/>
  <c r="AE32" i="2"/>
  <c r="AF32" i="2"/>
  <c r="AD34" i="2"/>
  <c r="AE34" i="2"/>
  <c r="AF34" i="2"/>
  <c r="AD36" i="2"/>
  <c r="AE36" i="2"/>
  <c r="AF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C36" i="2"/>
  <c r="C34" i="2"/>
  <c r="C32" i="2"/>
  <c r="C8" i="2"/>
  <c r="C33" i="2"/>
  <c r="C137" i="2"/>
  <c r="D137" i="2" s="1"/>
  <c r="AD41" i="2"/>
  <c r="AE41" i="2"/>
  <c r="AF41" i="2"/>
  <c r="AD45" i="2"/>
  <c r="AE45" i="2"/>
  <c r="AF45" i="2"/>
  <c r="AD49" i="2"/>
  <c r="AE49" i="2"/>
  <c r="AF49" i="2"/>
  <c r="AD8" i="2"/>
  <c r="AE8" i="2"/>
  <c r="AF8" i="2"/>
  <c r="AD15" i="2"/>
  <c r="AE15" i="2"/>
  <c r="AF15" i="2"/>
  <c r="AD22" i="2"/>
  <c r="AE22" i="2"/>
  <c r="AF22" i="2"/>
  <c r="C41" i="2"/>
  <c r="C115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C107" i="2"/>
  <c r="C99" i="2"/>
  <c r="Y479" i="2" l="1"/>
  <c r="AE466" i="2"/>
  <c r="S466" i="2"/>
  <c r="AE457" i="2"/>
  <c r="W457" i="2"/>
  <c r="AC479" i="2"/>
  <c r="U479" i="2"/>
  <c r="AA466" i="2"/>
  <c r="W466" i="2"/>
  <c r="AA457" i="2"/>
  <c r="S457" i="2"/>
  <c r="AD689" i="2"/>
  <c r="Z689" i="2"/>
  <c r="V689" i="2"/>
  <c r="R689" i="2"/>
  <c r="AB675" i="2"/>
  <c r="X675" i="2"/>
  <c r="T675" i="2"/>
  <c r="AF481" i="2"/>
  <c r="AB481" i="2"/>
  <c r="X481" i="2"/>
  <c r="T481" i="2"/>
  <c r="AF461" i="2"/>
  <c r="AB461" i="2"/>
  <c r="X461" i="2"/>
  <c r="T461" i="2"/>
  <c r="AE460" i="2"/>
  <c r="AA460" i="2"/>
  <c r="W460" i="2"/>
  <c r="S460" i="2"/>
  <c r="AD459" i="2"/>
  <c r="Z459" i="2"/>
  <c r="V459" i="2"/>
  <c r="R459" i="2"/>
  <c r="W754" i="2"/>
  <c r="AA689" i="2"/>
  <c r="S689" i="2"/>
  <c r="AA759" i="2"/>
  <c r="AD576" i="2"/>
  <c r="Z576" i="2"/>
  <c r="Y757" i="2"/>
  <c r="AC761" i="2"/>
  <c r="AF838" i="2"/>
  <c r="AF875" i="2" s="1"/>
  <c r="AF115" i="5" s="1"/>
  <c r="AF204" i="5"/>
  <c r="AB838" i="2"/>
  <c r="AB875" i="2" s="1"/>
  <c r="AB115" i="5" s="1"/>
  <c r="AB204" i="5"/>
  <c r="X838" i="2"/>
  <c r="X875" i="2" s="1"/>
  <c r="X115" i="5" s="1"/>
  <c r="X204" i="5"/>
  <c r="T838" i="2"/>
  <c r="T875" i="2" s="1"/>
  <c r="T115" i="5" s="1"/>
  <c r="T204" i="5"/>
  <c r="AE837" i="2"/>
  <c r="AE874" i="2" s="1"/>
  <c r="AE114" i="5" s="1"/>
  <c r="AE203" i="5"/>
  <c r="AA837" i="2"/>
  <c r="AA874" i="2" s="1"/>
  <c r="AA114" i="5" s="1"/>
  <c r="AA203" i="5"/>
  <c r="W837" i="2"/>
  <c r="W874" i="2" s="1"/>
  <c r="W114" i="5" s="1"/>
  <c r="W203" i="5"/>
  <c r="S837" i="2"/>
  <c r="S874" i="2" s="1"/>
  <c r="S114" i="5" s="1"/>
  <c r="S203" i="5"/>
  <c r="AD836" i="2"/>
  <c r="AD873" i="2" s="1"/>
  <c r="AD113" i="5" s="1"/>
  <c r="AD202" i="5"/>
  <c r="Z836" i="2"/>
  <c r="Z873" i="2" s="1"/>
  <c r="Z113" i="5" s="1"/>
  <c r="Z202" i="5"/>
  <c r="V836" i="2"/>
  <c r="V873" i="2" s="1"/>
  <c r="V113" i="5" s="1"/>
  <c r="V202" i="5"/>
  <c r="R836" i="2"/>
  <c r="R873" i="2" s="1"/>
  <c r="R113" i="5" s="1"/>
  <c r="R202" i="5"/>
  <c r="AC835" i="2"/>
  <c r="AC872" i="2" s="1"/>
  <c r="AC112" i="5" s="1"/>
  <c r="AC201" i="5"/>
  <c r="Y835" i="2"/>
  <c r="Y872" i="2" s="1"/>
  <c r="Y112" i="5" s="1"/>
  <c r="Y201" i="5"/>
  <c r="U835" i="2"/>
  <c r="U872" i="2" s="1"/>
  <c r="U112" i="5" s="1"/>
  <c r="U201" i="5"/>
  <c r="AF834" i="2"/>
  <c r="AF871" i="2" s="1"/>
  <c r="AF111" i="5" s="1"/>
  <c r="AF200" i="5"/>
  <c r="AB834" i="2"/>
  <c r="AB871" i="2" s="1"/>
  <c r="AB111" i="5" s="1"/>
  <c r="AB200" i="5"/>
  <c r="X834" i="2"/>
  <c r="X871" i="2" s="1"/>
  <c r="X111" i="5" s="1"/>
  <c r="X200" i="5"/>
  <c r="T834" i="2"/>
  <c r="T871" i="2" s="1"/>
  <c r="T111" i="5" s="1"/>
  <c r="T200" i="5"/>
  <c r="AE833" i="2"/>
  <c r="AE199" i="5"/>
  <c r="AA833" i="2"/>
  <c r="AA832" i="2" s="1"/>
  <c r="AA199" i="5"/>
  <c r="W833" i="2"/>
  <c r="W199" i="5"/>
  <c r="S833" i="2"/>
  <c r="S832" i="2" s="1"/>
  <c r="S199" i="5"/>
  <c r="AD642" i="2"/>
  <c r="AD197" i="5"/>
  <c r="Z642" i="2"/>
  <c r="Z197" i="5"/>
  <c r="V642" i="2"/>
  <c r="V197" i="5"/>
  <c r="R642" i="2"/>
  <c r="R197" i="5"/>
  <c r="AC830" i="2"/>
  <c r="AC867" i="2" s="1"/>
  <c r="AC107" i="5" s="1"/>
  <c r="AC196" i="5"/>
  <c r="Y830" i="2"/>
  <c r="Y867" i="2" s="1"/>
  <c r="Y107" i="5" s="1"/>
  <c r="Y196" i="5"/>
  <c r="U830" i="2"/>
  <c r="U867" i="2" s="1"/>
  <c r="U107" i="5" s="1"/>
  <c r="U196" i="5"/>
  <c r="AF640" i="2"/>
  <c r="AF195" i="5"/>
  <c r="AB640" i="2"/>
  <c r="AB195" i="5"/>
  <c r="X640" i="2"/>
  <c r="X195" i="5"/>
  <c r="T640" i="2"/>
  <c r="T195" i="5"/>
  <c r="AE639" i="2"/>
  <c r="AE194" i="5"/>
  <c r="AA639" i="2"/>
  <c r="AA194" i="5"/>
  <c r="W639" i="2"/>
  <c r="W194" i="5"/>
  <c r="S639" i="2"/>
  <c r="S194" i="5"/>
  <c r="AC821" i="2"/>
  <c r="AC858" i="2" s="1"/>
  <c r="AC98" i="5" s="1"/>
  <c r="AC187" i="5"/>
  <c r="Y821" i="2"/>
  <c r="Y858" i="2" s="1"/>
  <c r="Y98" i="5" s="1"/>
  <c r="Y187" i="5"/>
  <c r="U821" i="2"/>
  <c r="U858" i="2" s="1"/>
  <c r="U98" i="5" s="1"/>
  <c r="U187" i="5"/>
  <c r="AF631" i="2"/>
  <c r="AF186" i="5"/>
  <c r="AB631" i="2"/>
  <c r="AB186" i="5"/>
  <c r="X631" i="2"/>
  <c r="X186" i="5"/>
  <c r="T631" i="2"/>
  <c r="T186" i="5"/>
  <c r="AE630" i="2"/>
  <c r="AE185" i="5"/>
  <c r="AA630" i="2"/>
  <c r="AA185" i="5"/>
  <c r="W630" i="2"/>
  <c r="W185" i="5"/>
  <c r="S630" i="2"/>
  <c r="S185" i="5"/>
  <c r="Y639" i="2"/>
  <c r="AF762" i="2"/>
  <c r="AF243" i="5"/>
  <c r="AB762" i="2"/>
  <c r="AB243" i="5"/>
  <c r="X762" i="2"/>
  <c r="X243" i="5"/>
  <c r="T762" i="2"/>
  <c r="T243" i="5"/>
  <c r="AE761" i="2"/>
  <c r="AE242" i="5"/>
  <c r="AA761" i="2"/>
  <c r="AA242" i="5"/>
  <c r="W761" i="2"/>
  <c r="W242" i="5"/>
  <c r="S761" i="2"/>
  <c r="S242" i="5"/>
  <c r="AD760" i="2"/>
  <c r="AD241" i="5"/>
  <c r="Z760" i="2"/>
  <c r="Z241" i="5"/>
  <c r="V760" i="2"/>
  <c r="V241" i="5"/>
  <c r="R760" i="2"/>
  <c r="R241" i="5"/>
  <c r="AC759" i="2"/>
  <c r="AC240" i="5"/>
  <c r="Y759" i="2"/>
  <c r="Y240" i="5"/>
  <c r="U759" i="2"/>
  <c r="U240" i="5"/>
  <c r="AF758" i="2"/>
  <c r="AF239" i="5"/>
  <c r="AB758" i="2"/>
  <c r="AB239" i="5"/>
  <c r="X758" i="2"/>
  <c r="X239" i="5"/>
  <c r="T758" i="2"/>
  <c r="T239" i="5"/>
  <c r="AE757" i="2"/>
  <c r="AE238" i="5"/>
  <c r="AA757" i="2"/>
  <c r="AA238" i="5"/>
  <c r="W757" i="2"/>
  <c r="W238" i="5"/>
  <c r="S757" i="2"/>
  <c r="S238" i="5"/>
  <c r="AD755" i="2"/>
  <c r="AD236" i="5"/>
  <c r="Z755" i="2"/>
  <c r="Z236" i="5"/>
  <c r="V755" i="2"/>
  <c r="V236" i="5"/>
  <c r="R755" i="2"/>
  <c r="R236" i="5"/>
  <c r="AC754" i="2"/>
  <c r="AC235" i="5"/>
  <c r="Y754" i="2"/>
  <c r="Y235" i="5"/>
  <c r="U754" i="2"/>
  <c r="U235" i="5"/>
  <c r="AF753" i="2"/>
  <c r="AF234" i="5"/>
  <c r="AB753" i="2"/>
  <c r="AB234" i="5"/>
  <c r="X753" i="2"/>
  <c r="X234" i="5"/>
  <c r="T753" i="2"/>
  <c r="T234" i="5"/>
  <c r="AE752" i="2"/>
  <c r="AE233" i="5"/>
  <c r="AA752" i="2"/>
  <c r="AA233" i="5"/>
  <c r="W752" i="2"/>
  <c r="W233" i="5"/>
  <c r="S752" i="2"/>
  <c r="S233" i="5"/>
  <c r="AF744" i="2"/>
  <c r="AF225" i="5"/>
  <c r="AB744" i="2"/>
  <c r="AB225" i="5"/>
  <c r="X744" i="2"/>
  <c r="X225" i="5"/>
  <c r="T744" i="2"/>
  <c r="T225" i="5"/>
  <c r="AD762" i="2"/>
  <c r="Z758" i="2"/>
  <c r="V753" i="2"/>
  <c r="AE838" i="2"/>
  <c r="AE875" i="2" s="1"/>
  <c r="AE115" i="5" s="1"/>
  <c r="AE204" i="5"/>
  <c r="AA838" i="2"/>
  <c r="AA875" i="2" s="1"/>
  <c r="AA115" i="5" s="1"/>
  <c r="AA204" i="5"/>
  <c r="W838" i="2"/>
  <c r="W875" i="2" s="1"/>
  <c r="W115" i="5" s="1"/>
  <c r="W204" i="5"/>
  <c r="S838" i="2"/>
  <c r="S875" i="2" s="1"/>
  <c r="S115" i="5" s="1"/>
  <c r="S204" i="5"/>
  <c r="AD837" i="2"/>
  <c r="AD874" i="2" s="1"/>
  <c r="AD114" i="5" s="1"/>
  <c r="AD203" i="5"/>
  <c r="Z837" i="2"/>
  <c r="Z874" i="2" s="1"/>
  <c r="Z114" i="5" s="1"/>
  <c r="Z203" i="5"/>
  <c r="V837" i="2"/>
  <c r="V874" i="2" s="1"/>
  <c r="V114" i="5" s="1"/>
  <c r="V203" i="5"/>
  <c r="R837" i="2"/>
  <c r="R874" i="2" s="1"/>
  <c r="R114" i="5" s="1"/>
  <c r="R203" i="5"/>
  <c r="AC836" i="2"/>
  <c r="AC873" i="2" s="1"/>
  <c r="AC113" i="5" s="1"/>
  <c r="AC202" i="5"/>
  <c r="Y836" i="2"/>
  <c r="Y873" i="2" s="1"/>
  <c r="Y113" i="5" s="1"/>
  <c r="Y202" i="5"/>
  <c r="U836" i="2"/>
  <c r="U873" i="2" s="1"/>
  <c r="U113" i="5" s="1"/>
  <c r="U202" i="5"/>
  <c r="AF835" i="2"/>
  <c r="AF872" i="2" s="1"/>
  <c r="AF112" i="5" s="1"/>
  <c r="AF201" i="5"/>
  <c r="AB835" i="2"/>
  <c r="AB872" i="2" s="1"/>
  <c r="AB112" i="5" s="1"/>
  <c r="AB201" i="5"/>
  <c r="X835" i="2"/>
  <c r="X872" i="2" s="1"/>
  <c r="X112" i="5" s="1"/>
  <c r="X201" i="5"/>
  <c r="T835" i="2"/>
  <c r="T872" i="2" s="1"/>
  <c r="T112" i="5" s="1"/>
  <c r="T201" i="5"/>
  <c r="AE834" i="2"/>
  <c r="AE871" i="2" s="1"/>
  <c r="AE111" i="5" s="1"/>
  <c r="AE200" i="5"/>
  <c r="AA834" i="2"/>
  <c r="AA871" i="2" s="1"/>
  <c r="AA111" i="5" s="1"/>
  <c r="AA200" i="5"/>
  <c r="W834" i="2"/>
  <c r="W871" i="2" s="1"/>
  <c r="W111" i="5" s="1"/>
  <c r="W200" i="5"/>
  <c r="S834" i="2"/>
  <c r="S871" i="2" s="1"/>
  <c r="S111" i="5" s="1"/>
  <c r="S200" i="5"/>
  <c r="Z644" i="2"/>
  <c r="Z199" i="5"/>
  <c r="V644" i="2"/>
  <c r="V199" i="5"/>
  <c r="R644" i="2"/>
  <c r="R199" i="5"/>
  <c r="AC831" i="2"/>
  <c r="AC868" i="2" s="1"/>
  <c r="AC108" i="5" s="1"/>
  <c r="AC197" i="5"/>
  <c r="Y831" i="2"/>
  <c r="Y868" i="2" s="1"/>
  <c r="Y108" i="5" s="1"/>
  <c r="Y197" i="5"/>
  <c r="U831" i="2"/>
  <c r="U868" i="2" s="1"/>
  <c r="U108" i="5" s="1"/>
  <c r="U197" i="5"/>
  <c r="AF830" i="2"/>
  <c r="AF867" i="2" s="1"/>
  <c r="AF107" i="5" s="1"/>
  <c r="AF196" i="5"/>
  <c r="AB830" i="2"/>
  <c r="AB867" i="2" s="1"/>
  <c r="AB107" i="5" s="1"/>
  <c r="AB196" i="5"/>
  <c r="X830" i="2"/>
  <c r="X867" i="2" s="1"/>
  <c r="X107" i="5" s="1"/>
  <c r="X196" i="5"/>
  <c r="T830" i="2"/>
  <c r="T867" i="2" s="1"/>
  <c r="T107" i="5" s="1"/>
  <c r="T196" i="5"/>
  <c r="AE829" i="2"/>
  <c r="AE866" i="2" s="1"/>
  <c r="AE106" i="5" s="1"/>
  <c r="AE195" i="5"/>
  <c r="AA829" i="2"/>
  <c r="AA866" i="2" s="1"/>
  <c r="AA106" i="5" s="1"/>
  <c r="AA195" i="5"/>
  <c r="W829" i="2"/>
  <c r="W866" i="2" s="1"/>
  <c r="W106" i="5" s="1"/>
  <c r="W195" i="5"/>
  <c r="S829" i="2"/>
  <c r="S866" i="2" s="1"/>
  <c r="S106" i="5" s="1"/>
  <c r="S195" i="5"/>
  <c r="AD828" i="2"/>
  <c r="AD194" i="5"/>
  <c r="Z828" i="2"/>
  <c r="Z194" i="5"/>
  <c r="V828" i="2"/>
  <c r="V865" i="2" s="1"/>
  <c r="V105" i="5" s="1"/>
  <c r="V194" i="5"/>
  <c r="R828" i="2"/>
  <c r="R194" i="5"/>
  <c r="AF821" i="2"/>
  <c r="AF858" i="2" s="1"/>
  <c r="AF98" i="5" s="1"/>
  <c r="AF187" i="5"/>
  <c r="T632" i="2"/>
  <c r="T187" i="5"/>
  <c r="S631" i="2"/>
  <c r="S186" i="5"/>
  <c r="R630" i="2"/>
  <c r="R185" i="5"/>
  <c r="AE762" i="2"/>
  <c r="AE243" i="5"/>
  <c r="AA762" i="2"/>
  <c r="AA243" i="5"/>
  <c r="W762" i="2"/>
  <c r="W243" i="5"/>
  <c r="S762" i="2"/>
  <c r="S243" i="5"/>
  <c r="AD761" i="2"/>
  <c r="AD756" i="2" s="1"/>
  <c r="AD242" i="5"/>
  <c r="Z761" i="2"/>
  <c r="Z242" i="5"/>
  <c r="V761" i="2"/>
  <c r="V756" i="2" s="1"/>
  <c r="V242" i="5"/>
  <c r="R761" i="2"/>
  <c r="R242" i="5"/>
  <c r="AC760" i="2"/>
  <c r="AC241" i="5"/>
  <c r="Y760" i="2"/>
  <c r="Y241" i="5"/>
  <c r="U760" i="2"/>
  <c r="U756" i="2" s="1"/>
  <c r="U241" i="5"/>
  <c r="AF759" i="2"/>
  <c r="AF240" i="5"/>
  <c r="AB759" i="2"/>
  <c r="AB756" i="2" s="1"/>
  <c r="AB240" i="5"/>
  <c r="X759" i="2"/>
  <c r="X240" i="5"/>
  <c r="T759" i="2"/>
  <c r="T240" i="5"/>
  <c r="AE758" i="2"/>
  <c r="AE239" i="5"/>
  <c r="AA758" i="2"/>
  <c r="AA239" i="5"/>
  <c r="W758" i="2"/>
  <c r="W239" i="5"/>
  <c r="S758" i="2"/>
  <c r="S756" i="2" s="1"/>
  <c r="S239" i="5"/>
  <c r="AD757" i="2"/>
  <c r="AD238" i="5"/>
  <c r="Z757" i="2"/>
  <c r="Z238" i="5"/>
  <c r="V757" i="2"/>
  <c r="V238" i="5"/>
  <c r="R757" i="2"/>
  <c r="R238" i="5"/>
  <c r="AC755" i="2"/>
  <c r="AC236" i="5"/>
  <c r="Y755" i="2"/>
  <c r="Y236" i="5"/>
  <c r="U755" i="2"/>
  <c r="U236" i="5"/>
  <c r="AF754" i="2"/>
  <c r="AF235" i="5"/>
  <c r="AB754" i="2"/>
  <c r="AB235" i="5"/>
  <c r="X754" i="2"/>
  <c r="X235" i="5"/>
  <c r="T754" i="2"/>
  <c r="T235" i="5"/>
  <c r="AE753" i="2"/>
  <c r="AE234" i="5"/>
  <c r="AA753" i="2"/>
  <c r="AA234" i="5"/>
  <c r="W753" i="2"/>
  <c r="W234" i="5"/>
  <c r="S753" i="2"/>
  <c r="S234" i="5"/>
  <c r="AD752" i="2"/>
  <c r="AD233" i="5"/>
  <c r="Z752" i="2"/>
  <c r="Z233" i="5"/>
  <c r="V752" i="2"/>
  <c r="V233" i="5"/>
  <c r="R752" i="2"/>
  <c r="R233" i="5"/>
  <c r="AF745" i="2"/>
  <c r="AF226" i="5"/>
  <c r="AB745" i="2"/>
  <c r="AB226" i="5"/>
  <c r="X745" i="2"/>
  <c r="X226" i="5"/>
  <c r="T745" i="2"/>
  <c r="T226" i="5"/>
  <c r="AE744" i="2"/>
  <c r="AE225" i="5"/>
  <c r="AA744" i="2"/>
  <c r="AA225" i="5"/>
  <c r="W744" i="2"/>
  <c r="W225" i="5"/>
  <c r="S744" i="2"/>
  <c r="S225" i="5"/>
  <c r="AD705" i="2"/>
  <c r="AD223" i="5" s="1"/>
  <c r="AD224" i="5"/>
  <c r="R743" i="2"/>
  <c r="R224" i="5"/>
  <c r="AD838" i="2"/>
  <c r="AD875" i="2" s="1"/>
  <c r="AD115" i="5" s="1"/>
  <c r="AD204" i="5"/>
  <c r="Z838" i="2"/>
  <c r="Z875" i="2" s="1"/>
  <c r="Z115" i="5" s="1"/>
  <c r="Z204" i="5"/>
  <c r="V838" i="2"/>
  <c r="V875" i="2" s="1"/>
  <c r="V115" i="5" s="1"/>
  <c r="V204" i="5"/>
  <c r="R838" i="2"/>
  <c r="R875" i="2" s="1"/>
  <c r="R115" i="5" s="1"/>
  <c r="R204" i="5"/>
  <c r="AC837" i="2"/>
  <c r="AC874" i="2" s="1"/>
  <c r="AC114" i="5" s="1"/>
  <c r="AC203" i="5"/>
  <c r="Y837" i="2"/>
  <c r="Y874" i="2" s="1"/>
  <c r="Y114" i="5" s="1"/>
  <c r="Y203" i="5"/>
  <c r="U837" i="2"/>
  <c r="U874" i="2" s="1"/>
  <c r="U114" i="5" s="1"/>
  <c r="U203" i="5"/>
  <c r="AF836" i="2"/>
  <c r="AF873" i="2" s="1"/>
  <c r="AF113" i="5" s="1"/>
  <c r="AF202" i="5"/>
  <c r="AB836" i="2"/>
  <c r="AB873" i="2" s="1"/>
  <c r="AB113" i="5" s="1"/>
  <c r="AB202" i="5"/>
  <c r="X836" i="2"/>
  <c r="X873" i="2" s="1"/>
  <c r="X113" i="5" s="1"/>
  <c r="X202" i="5"/>
  <c r="T836" i="2"/>
  <c r="T873" i="2" s="1"/>
  <c r="T113" i="5" s="1"/>
  <c r="T202" i="5"/>
  <c r="AE835" i="2"/>
  <c r="AE872" i="2" s="1"/>
  <c r="AE112" i="5" s="1"/>
  <c r="AE201" i="5"/>
  <c r="AA835" i="2"/>
  <c r="AA872" i="2" s="1"/>
  <c r="AA112" i="5" s="1"/>
  <c r="AA201" i="5"/>
  <c r="W835" i="2"/>
  <c r="W872" i="2" s="1"/>
  <c r="W112" i="5" s="1"/>
  <c r="W201" i="5"/>
  <c r="S835" i="2"/>
  <c r="S872" i="2" s="1"/>
  <c r="S112" i="5" s="1"/>
  <c r="S201" i="5"/>
  <c r="AD834" i="2"/>
  <c r="AD871" i="2" s="1"/>
  <c r="AD111" i="5" s="1"/>
  <c r="AD200" i="5"/>
  <c r="Z834" i="2"/>
  <c r="Z871" i="2" s="1"/>
  <c r="Z111" i="5" s="1"/>
  <c r="Z200" i="5"/>
  <c r="V834" i="2"/>
  <c r="V871" i="2" s="1"/>
  <c r="V111" i="5" s="1"/>
  <c r="V200" i="5"/>
  <c r="R834" i="2"/>
  <c r="R871" i="2" s="1"/>
  <c r="R111" i="5" s="1"/>
  <c r="R200" i="5"/>
  <c r="AC833" i="2"/>
  <c r="AC199" i="5"/>
  <c r="Y833" i="2"/>
  <c r="Y870" i="2" s="1"/>
  <c r="Y110" i="5" s="1"/>
  <c r="Y199" i="5"/>
  <c r="U833" i="2"/>
  <c r="U199" i="5"/>
  <c r="AF831" i="2"/>
  <c r="AF868" i="2" s="1"/>
  <c r="AF108" i="5" s="1"/>
  <c r="AF197" i="5"/>
  <c r="AB831" i="2"/>
  <c r="AB868" i="2" s="1"/>
  <c r="AB108" i="5" s="1"/>
  <c r="AB197" i="5"/>
  <c r="X831" i="2"/>
  <c r="X868" i="2" s="1"/>
  <c r="X108" i="5" s="1"/>
  <c r="X197" i="5"/>
  <c r="T831" i="2"/>
  <c r="T868" i="2" s="1"/>
  <c r="T108" i="5" s="1"/>
  <c r="T197" i="5"/>
  <c r="AE830" i="2"/>
  <c r="AE867" i="2" s="1"/>
  <c r="AE107" i="5" s="1"/>
  <c r="AE196" i="5"/>
  <c r="AA830" i="2"/>
  <c r="AA867" i="2" s="1"/>
  <c r="AA107" i="5" s="1"/>
  <c r="AA196" i="5"/>
  <c r="W830" i="2"/>
  <c r="W867" i="2" s="1"/>
  <c r="W107" i="5" s="1"/>
  <c r="W196" i="5"/>
  <c r="S830" i="2"/>
  <c r="S867" i="2" s="1"/>
  <c r="S107" i="5" s="1"/>
  <c r="S196" i="5"/>
  <c r="AD829" i="2"/>
  <c r="AD866" i="2" s="1"/>
  <c r="AD106" i="5" s="1"/>
  <c r="AD195" i="5"/>
  <c r="Z829" i="2"/>
  <c r="Z866" i="2" s="1"/>
  <c r="Z106" i="5" s="1"/>
  <c r="Z195" i="5"/>
  <c r="V829" i="2"/>
  <c r="V866" i="2" s="1"/>
  <c r="V106" i="5" s="1"/>
  <c r="V195" i="5"/>
  <c r="R829" i="2"/>
  <c r="R866" i="2" s="1"/>
  <c r="R106" i="5" s="1"/>
  <c r="R195" i="5"/>
  <c r="AC639" i="2"/>
  <c r="AC194" i="5"/>
  <c r="U639" i="2"/>
  <c r="U194" i="5"/>
  <c r="AE821" i="2"/>
  <c r="AE858" i="2" s="1"/>
  <c r="AE98" i="5" s="1"/>
  <c r="AE187" i="5"/>
  <c r="Z640" i="2"/>
  <c r="AE632" i="2"/>
  <c r="AE689" i="2"/>
  <c r="Z762" i="2"/>
  <c r="Z243" i="5"/>
  <c r="V762" i="2"/>
  <c r="V243" i="5"/>
  <c r="R762" i="2"/>
  <c r="R243" i="5"/>
  <c r="Y761" i="2"/>
  <c r="Y242" i="5"/>
  <c r="U761" i="2"/>
  <c r="U242" i="5"/>
  <c r="AF760" i="2"/>
  <c r="AF241" i="5"/>
  <c r="X760" i="2"/>
  <c r="X241" i="5"/>
  <c r="T760" i="2"/>
  <c r="T241" i="5"/>
  <c r="AE759" i="2"/>
  <c r="AE240" i="5"/>
  <c r="W759" i="2"/>
  <c r="W240" i="5"/>
  <c r="S759" i="2"/>
  <c r="S240" i="5"/>
  <c r="AD758" i="2"/>
  <c r="AD239" i="5"/>
  <c r="V758" i="2"/>
  <c r="V239" i="5"/>
  <c r="R758" i="2"/>
  <c r="R239" i="5"/>
  <c r="AC757" i="2"/>
  <c r="AC238" i="5"/>
  <c r="U757" i="2"/>
  <c r="U238" i="5"/>
  <c r="AF755" i="2"/>
  <c r="AF236" i="5"/>
  <c r="AB755" i="2"/>
  <c r="AB236" i="5"/>
  <c r="T755" i="2"/>
  <c r="T236" i="5"/>
  <c r="AE754" i="2"/>
  <c r="AE235" i="5"/>
  <c r="AA754" i="2"/>
  <c r="AA235" i="5"/>
  <c r="S754" i="2"/>
  <c r="S235" i="5"/>
  <c r="AD753" i="2"/>
  <c r="AD234" i="5"/>
  <c r="Z753" i="2"/>
  <c r="Z234" i="5"/>
  <c r="R753" i="2"/>
  <c r="R234" i="5"/>
  <c r="AC752" i="2"/>
  <c r="AC233" i="5"/>
  <c r="Y752" i="2"/>
  <c r="Y233" i="5"/>
  <c r="AE745" i="2"/>
  <c r="AE226" i="5"/>
  <c r="AA745" i="2"/>
  <c r="AA226" i="5"/>
  <c r="W745" i="2"/>
  <c r="W226" i="5"/>
  <c r="S745" i="2"/>
  <c r="S226" i="5"/>
  <c r="AD744" i="2"/>
  <c r="AD225" i="5"/>
  <c r="Z744" i="2"/>
  <c r="Z225" i="5"/>
  <c r="V744" i="2"/>
  <c r="V225" i="5"/>
  <c r="R744" i="2"/>
  <c r="R225" i="5"/>
  <c r="AC743" i="2"/>
  <c r="AC224" i="5"/>
  <c r="Y743" i="2"/>
  <c r="Y224" i="5"/>
  <c r="U743" i="2"/>
  <c r="U224" i="5"/>
  <c r="AB760" i="2"/>
  <c r="X755" i="2"/>
  <c r="AD781" i="2"/>
  <c r="Z781" i="2"/>
  <c r="V781" i="2"/>
  <c r="AC838" i="2"/>
  <c r="AC875" i="2" s="1"/>
  <c r="AC115" i="5" s="1"/>
  <c r="AC204" i="5"/>
  <c r="Y838" i="2"/>
  <c r="Y875" i="2" s="1"/>
  <c r="Y115" i="5" s="1"/>
  <c r="Y204" i="5"/>
  <c r="U838" i="2"/>
  <c r="U875" i="2" s="1"/>
  <c r="U115" i="5" s="1"/>
  <c r="U204" i="5"/>
  <c r="AF837" i="2"/>
  <c r="AF874" i="2" s="1"/>
  <c r="AF114" i="5" s="1"/>
  <c r="AF203" i="5"/>
  <c r="AB837" i="2"/>
  <c r="AB874" i="2" s="1"/>
  <c r="AB114" i="5" s="1"/>
  <c r="AB203" i="5"/>
  <c r="X837" i="2"/>
  <c r="X874" i="2" s="1"/>
  <c r="X114" i="5" s="1"/>
  <c r="X203" i="5"/>
  <c r="T837" i="2"/>
  <c r="T874" i="2" s="1"/>
  <c r="T114" i="5" s="1"/>
  <c r="T203" i="5"/>
  <c r="AD835" i="2"/>
  <c r="AD872" i="2" s="1"/>
  <c r="AD112" i="5" s="1"/>
  <c r="AD201" i="5"/>
  <c r="Z835" i="2"/>
  <c r="Z872" i="2" s="1"/>
  <c r="Z112" i="5" s="1"/>
  <c r="Z201" i="5"/>
  <c r="V835" i="2"/>
  <c r="V872" i="2" s="1"/>
  <c r="V112" i="5" s="1"/>
  <c r="V201" i="5"/>
  <c r="R835" i="2"/>
  <c r="R872" i="2" s="1"/>
  <c r="R112" i="5" s="1"/>
  <c r="R201" i="5"/>
  <c r="AE831" i="2"/>
  <c r="AE868" i="2" s="1"/>
  <c r="AE108" i="5" s="1"/>
  <c r="AE197" i="5"/>
  <c r="AA831" i="2"/>
  <c r="AA868" i="2" s="1"/>
  <c r="AA108" i="5" s="1"/>
  <c r="AA197" i="5"/>
  <c r="W831" i="2"/>
  <c r="W868" i="2" s="1"/>
  <c r="W108" i="5" s="1"/>
  <c r="W197" i="5"/>
  <c r="S831" i="2"/>
  <c r="S868" i="2" s="1"/>
  <c r="S108" i="5" s="1"/>
  <c r="S197" i="5"/>
  <c r="AD830" i="2"/>
  <c r="AD867" i="2" s="1"/>
  <c r="AD107" i="5" s="1"/>
  <c r="AD196" i="5"/>
  <c r="Z830" i="2"/>
  <c r="Z867" i="2" s="1"/>
  <c r="Z107" i="5" s="1"/>
  <c r="Z196" i="5"/>
  <c r="V830" i="2"/>
  <c r="V867" i="2" s="1"/>
  <c r="V107" i="5" s="1"/>
  <c r="V196" i="5"/>
  <c r="R830" i="2"/>
  <c r="R867" i="2" s="1"/>
  <c r="R107" i="5" s="1"/>
  <c r="R196" i="5"/>
  <c r="AC829" i="2"/>
  <c r="AC866" i="2" s="1"/>
  <c r="AC106" i="5" s="1"/>
  <c r="AC195" i="5"/>
  <c r="Y829" i="2"/>
  <c r="Y866" i="2" s="1"/>
  <c r="Y106" i="5" s="1"/>
  <c r="Y195" i="5"/>
  <c r="U829" i="2"/>
  <c r="U866" i="2" s="1"/>
  <c r="U106" i="5" s="1"/>
  <c r="U195" i="5"/>
  <c r="AF828" i="2"/>
  <c r="AF194" i="5"/>
  <c r="AB828" i="2"/>
  <c r="AB865" i="2" s="1"/>
  <c r="AB105" i="5" s="1"/>
  <c r="AB194" i="5"/>
  <c r="X828" i="2"/>
  <c r="X194" i="5"/>
  <c r="T828" i="2"/>
  <c r="T865" i="2" s="1"/>
  <c r="T105" i="5" s="1"/>
  <c r="T194" i="5"/>
  <c r="AD821" i="2"/>
  <c r="AD858" i="2" s="1"/>
  <c r="AD98" i="5" s="1"/>
  <c r="AD187" i="5"/>
  <c r="Z821" i="2"/>
  <c r="Z858" i="2" s="1"/>
  <c r="Z98" i="5" s="1"/>
  <c r="Z187" i="5"/>
  <c r="V821" i="2"/>
  <c r="V858" i="2" s="1"/>
  <c r="V98" i="5" s="1"/>
  <c r="V187" i="5"/>
  <c r="R821" i="2"/>
  <c r="R858" i="2" s="1"/>
  <c r="R98" i="5" s="1"/>
  <c r="R187" i="5"/>
  <c r="AC820" i="2"/>
  <c r="AC857" i="2" s="1"/>
  <c r="AC97" i="5" s="1"/>
  <c r="AC186" i="5"/>
  <c r="Y820" i="2"/>
  <c r="Y857" i="2" s="1"/>
  <c r="Y97" i="5" s="1"/>
  <c r="Y186" i="5"/>
  <c r="U820" i="2"/>
  <c r="U857" i="2" s="1"/>
  <c r="U97" i="5" s="1"/>
  <c r="U186" i="5"/>
  <c r="AF819" i="2"/>
  <c r="AF856" i="2" s="1"/>
  <c r="AF96" i="5" s="1"/>
  <c r="AF185" i="5"/>
  <c r="AB819" i="2"/>
  <c r="AB856" i="2" s="1"/>
  <c r="AB96" i="5" s="1"/>
  <c r="AB185" i="5"/>
  <c r="X819" i="2"/>
  <c r="X856" i="2" s="1"/>
  <c r="X96" i="5" s="1"/>
  <c r="X185" i="5"/>
  <c r="T819" i="2"/>
  <c r="T856" i="2" s="1"/>
  <c r="T96" i="5" s="1"/>
  <c r="T185" i="5"/>
  <c r="AC762" i="2"/>
  <c r="AC243" i="5"/>
  <c r="Y762" i="2"/>
  <c r="Y243" i="5"/>
  <c r="U762" i="2"/>
  <c r="U243" i="5"/>
  <c r="AF761" i="2"/>
  <c r="AF242" i="5"/>
  <c r="AB761" i="2"/>
  <c r="AB242" i="5"/>
  <c r="X761" i="2"/>
  <c r="X242" i="5"/>
  <c r="T761" i="2"/>
  <c r="T242" i="5"/>
  <c r="AE760" i="2"/>
  <c r="AE241" i="5"/>
  <c r="AA760" i="2"/>
  <c r="AA756" i="2" s="1"/>
  <c r="AA241" i="5"/>
  <c r="W760" i="2"/>
  <c r="W241" i="5"/>
  <c r="S760" i="2"/>
  <c r="S241" i="5"/>
  <c r="AD759" i="2"/>
  <c r="AD240" i="5"/>
  <c r="Z759" i="2"/>
  <c r="Z756" i="2" s="1"/>
  <c r="Z240" i="5"/>
  <c r="V759" i="2"/>
  <c r="V240" i="5"/>
  <c r="R759" i="2"/>
  <c r="R756" i="2" s="1"/>
  <c r="R240" i="5"/>
  <c r="AC758" i="2"/>
  <c r="AC239" i="5"/>
  <c r="Y758" i="2"/>
  <c r="Y239" i="5"/>
  <c r="U758" i="2"/>
  <c r="U239" i="5"/>
  <c r="AF757" i="2"/>
  <c r="AF756" i="2" s="1"/>
  <c r="AF238" i="5"/>
  <c r="AB757" i="2"/>
  <c r="AB238" i="5"/>
  <c r="X757" i="2"/>
  <c r="X238" i="5"/>
  <c r="T757" i="2"/>
  <c r="T238" i="5"/>
  <c r="AE755" i="2"/>
  <c r="AE751" i="2" s="1"/>
  <c r="AE236" i="5"/>
  <c r="AA755" i="2"/>
  <c r="AA751" i="2" s="1"/>
  <c r="AA236" i="5"/>
  <c r="W755" i="2"/>
  <c r="W751" i="2" s="1"/>
  <c r="W236" i="5"/>
  <c r="S755" i="2"/>
  <c r="S236" i="5"/>
  <c r="AD754" i="2"/>
  <c r="AD751" i="2" s="1"/>
  <c r="AD235" i="5"/>
  <c r="Z754" i="2"/>
  <c r="Z751" i="2" s="1"/>
  <c r="Z235" i="5"/>
  <c r="V754" i="2"/>
  <c r="V751" i="2" s="1"/>
  <c r="V235" i="5"/>
  <c r="R754" i="2"/>
  <c r="R235" i="5"/>
  <c r="AC753" i="2"/>
  <c r="AC751" i="2" s="1"/>
  <c r="AC234" i="5"/>
  <c r="Y753" i="2"/>
  <c r="Y234" i="5"/>
  <c r="U753" i="2"/>
  <c r="U751" i="2" s="1"/>
  <c r="U763" i="2" s="1"/>
  <c r="U234" i="5"/>
  <c r="AF752" i="2"/>
  <c r="AF233" i="5"/>
  <c r="AB752" i="2"/>
  <c r="AB751" i="2" s="1"/>
  <c r="AB233" i="5"/>
  <c r="X752" i="2"/>
  <c r="X233" i="5"/>
  <c r="T752" i="2"/>
  <c r="T751" i="2" s="1"/>
  <c r="T233" i="5"/>
  <c r="AD745" i="2"/>
  <c r="AD226" i="5"/>
  <c r="Z745" i="2"/>
  <c r="Z226" i="5"/>
  <c r="V745" i="2"/>
  <c r="V226" i="5"/>
  <c r="R745" i="2"/>
  <c r="R226" i="5"/>
  <c r="AC744" i="2"/>
  <c r="AC225" i="5"/>
  <c r="Y744" i="2"/>
  <c r="Y225" i="5"/>
  <c r="U744" i="2"/>
  <c r="U225" i="5"/>
  <c r="AD748" i="2"/>
  <c r="AD229" i="5"/>
  <c r="R748" i="2"/>
  <c r="R229" i="5"/>
  <c r="AC748" i="2"/>
  <c r="AC229" i="5"/>
  <c r="Y748" i="2"/>
  <c r="Y229" i="5"/>
  <c r="U748" i="2"/>
  <c r="U229" i="5"/>
  <c r="Z748" i="2"/>
  <c r="Z229" i="5"/>
  <c r="AF748" i="2"/>
  <c r="AF229" i="5"/>
  <c r="AB748" i="2"/>
  <c r="AB229" i="5"/>
  <c r="X748" i="2"/>
  <c r="X229" i="5"/>
  <c r="T748" i="2"/>
  <c r="T229" i="5"/>
  <c r="V748" i="2"/>
  <c r="V229" i="5"/>
  <c r="AE748" i="2"/>
  <c r="AE229" i="5"/>
  <c r="AA748" i="2"/>
  <c r="AA229" i="5"/>
  <c r="W748" i="2"/>
  <c r="W229" i="5"/>
  <c r="S748" i="2"/>
  <c r="S229" i="5"/>
  <c r="AD739" i="2"/>
  <c r="AD220" i="5"/>
  <c r="R739" i="2"/>
  <c r="R220" i="5"/>
  <c r="AC739" i="2"/>
  <c r="AC220" i="5"/>
  <c r="Y739" i="2"/>
  <c r="Y220" i="5"/>
  <c r="U739" i="2"/>
  <c r="U220" i="5"/>
  <c r="Z739" i="2"/>
  <c r="Z220" i="5"/>
  <c r="AF739" i="2"/>
  <c r="AF220" i="5"/>
  <c r="AB739" i="2"/>
  <c r="AB220" i="5"/>
  <c r="X739" i="2"/>
  <c r="X220" i="5"/>
  <c r="T739" i="2"/>
  <c r="T220" i="5"/>
  <c r="V739" i="2"/>
  <c r="V220" i="5"/>
  <c r="AE739" i="2"/>
  <c r="AE220" i="5"/>
  <c r="AA739" i="2"/>
  <c r="AA220" i="5"/>
  <c r="W739" i="2"/>
  <c r="W220" i="5"/>
  <c r="S739" i="2"/>
  <c r="S220" i="5"/>
  <c r="AC824" i="2"/>
  <c r="AC861" i="2" s="1"/>
  <c r="AC101" i="5" s="1"/>
  <c r="AC190" i="5"/>
  <c r="AA785" i="2"/>
  <c r="W785" i="2"/>
  <c r="S785" i="2"/>
  <c r="AF824" i="2"/>
  <c r="AF861" i="2" s="1"/>
  <c r="AF101" i="5" s="1"/>
  <c r="AF190" i="5"/>
  <c r="AB824" i="2"/>
  <c r="AB861" i="2" s="1"/>
  <c r="AB101" i="5" s="1"/>
  <c r="AB190" i="5"/>
  <c r="X824" i="2"/>
  <c r="X861" i="2" s="1"/>
  <c r="X101" i="5" s="1"/>
  <c r="X190" i="5"/>
  <c r="T824" i="2"/>
  <c r="T861" i="2" s="1"/>
  <c r="T101" i="5" s="1"/>
  <c r="T190" i="5"/>
  <c r="X635" i="2"/>
  <c r="U824" i="2"/>
  <c r="U861" i="2" s="1"/>
  <c r="U101" i="5" s="1"/>
  <c r="U190" i="5"/>
  <c r="AE824" i="2"/>
  <c r="AE861" i="2" s="1"/>
  <c r="AE101" i="5" s="1"/>
  <c r="AE190" i="5"/>
  <c r="AA824" i="2"/>
  <c r="AA861" i="2" s="1"/>
  <c r="AA101" i="5" s="1"/>
  <c r="AA190" i="5"/>
  <c r="W824" i="2"/>
  <c r="W861" i="2" s="1"/>
  <c r="W101" i="5" s="1"/>
  <c r="W190" i="5"/>
  <c r="S824" i="2"/>
  <c r="S861" i="2" s="1"/>
  <c r="S101" i="5" s="1"/>
  <c r="S190" i="5"/>
  <c r="Y824" i="2"/>
  <c r="Y861" i="2" s="1"/>
  <c r="Y101" i="5" s="1"/>
  <c r="Y190" i="5"/>
  <c r="AD824" i="2"/>
  <c r="AD861" i="2" s="1"/>
  <c r="AD101" i="5" s="1"/>
  <c r="AD190" i="5"/>
  <c r="Z824" i="2"/>
  <c r="Z861" i="2" s="1"/>
  <c r="Z101" i="5" s="1"/>
  <c r="Z190" i="5"/>
  <c r="V824" i="2"/>
  <c r="V861" i="2" s="1"/>
  <c r="V101" i="5" s="1"/>
  <c r="V190" i="5"/>
  <c r="R824" i="2"/>
  <c r="R861" i="2" s="1"/>
  <c r="R101" i="5" s="1"/>
  <c r="R190" i="5"/>
  <c r="AE481" i="2"/>
  <c r="AA481" i="2"/>
  <c r="W481" i="2"/>
  <c r="S481" i="2"/>
  <c r="AD479" i="2"/>
  <c r="Z479" i="2"/>
  <c r="V479" i="2"/>
  <c r="R479" i="2"/>
  <c r="AF466" i="2"/>
  <c r="AB466" i="2"/>
  <c r="X466" i="2"/>
  <c r="T466" i="2"/>
  <c r="AE461" i="2"/>
  <c r="AC786" i="2"/>
  <c r="AC785" i="2" s="1"/>
  <c r="Y786" i="2"/>
  <c r="Y785" i="2" s="1"/>
  <c r="U786" i="2"/>
  <c r="V576" i="2"/>
  <c r="R576" i="2"/>
  <c r="AE576" i="2"/>
  <c r="AF649" i="2"/>
  <c r="AE648" i="2"/>
  <c r="AD647" i="2"/>
  <c r="AC646" i="2"/>
  <c r="AB645" i="2"/>
  <c r="AA644" i="2"/>
  <c r="Y641" i="2"/>
  <c r="AD640" i="2"/>
  <c r="V640" i="2"/>
  <c r="AB635" i="2"/>
  <c r="T635" i="2"/>
  <c r="Y632" i="2"/>
  <c r="R705" i="2"/>
  <c r="R223" i="5" s="1"/>
  <c r="AF576" i="2"/>
  <c r="AB649" i="2"/>
  <c r="AA648" i="2"/>
  <c r="Z647" i="2"/>
  <c r="Y646" i="2"/>
  <c r="X645" i="2"/>
  <c r="W644" i="2"/>
  <c r="U641" i="2"/>
  <c r="Z635" i="2"/>
  <c r="R635" i="2"/>
  <c r="U632" i="2"/>
  <c r="X649" i="2"/>
  <c r="W648" i="2"/>
  <c r="V647" i="2"/>
  <c r="U646" i="2"/>
  <c r="T645" i="2"/>
  <c r="S644" i="2"/>
  <c r="R781" i="2"/>
  <c r="T649" i="2"/>
  <c r="S648" i="2"/>
  <c r="R647" i="2"/>
  <c r="AF645" i="2"/>
  <c r="AE644" i="2"/>
  <c r="AC641" i="2"/>
  <c r="AD635" i="2"/>
  <c r="V635" i="2"/>
  <c r="AC632" i="2"/>
  <c r="AD606" i="2"/>
  <c r="AD198" i="5" s="1"/>
  <c r="AD833" i="2"/>
  <c r="R865" i="2"/>
  <c r="R105" i="5" s="1"/>
  <c r="X821" i="2"/>
  <c r="X858" i="2" s="1"/>
  <c r="X98" i="5" s="1"/>
  <c r="X632" i="2"/>
  <c r="AE820" i="2"/>
  <c r="AE857" i="2" s="1"/>
  <c r="AE97" i="5" s="1"/>
  <c r="AE631" i="2"/>
  <c r="AE629" i="2" s="1"/>
  <c r="W820" i="2"/>
  <c r="W857" i="2" s="1"/>
  <c r="W97" i="5" s="1"/>
  <c r="W631" i="2"/>
  <c r="AD819" i="2"/>
  <c r="AD630" i="2"/>
  <c r="Z819" i="2"/>
  <c r="Z630" i="2"/>
  <c r="Z795" i="2"/>
  <c r="AC481" i="2"/>
  <c r="Y481" i="2"/>
  <c r="U481" i="2"/>
  <c r="AF479" i="2"/>
  <c r="AB479" i="2"/>
  <c r="X479" i="2"/>
  <c r="T479" i="2"/>
  <c r="AA507" i="2"/>
  <c r="S507" i="2"/>
  <c r="AD466" i="2"/>
  <c r="Z466" i="2"/>
  <c r="V466" i="2"/>
  <c r="R466" i="2"/>
  <c r="AC461" i="2"/>
  <c r="Y461" i="2"/>
  <c r="U461" i="2"/>
  <c r="AF460" i="2"/>
  <c r="AB460" i="2"/>
  <c r="T460" i="2"/>
  <c r="AE459" i="2"/>
  <c r="AA459" i="2"/>
  <c r="W459" i="2"/>
  <c r="S459" i="2"/>
  <c r="AA576" i="2"/>
  <c r="W576" i="2"/>
  <c r="S576" i="2"/>
  <c r="U785" i="2"/>
  <c r="U788" i="2" s="1"/>
  <c r="AC870" i="2"/>
  <c r="AC110" i="5" s="1"/>
  <c r="U870" i="2"/>
  <c r="U110" i="5" s="1"/>
  <c r="AC601" i="2"/>
  <c r="AC193" i="5" s="1"/>
  <c r="AC828" i="2"/>
  <c r="Y601" i="2"/>
  <c r="Y193" i="5" s="1"/>
  <c r="Y828" i="2"/>
  <c r="U601" i="2"/>
  <c r="U193" i="5" s="1"/>
  <c r="U828" i="2"/>
  <c r="AA821" i="2"/>
  <c r="AA858" i="2" s="1"/>
  <c r="AA98" i="5" s="1"/>
  <c r="AA632" i="2"/>
  <c r="W821" i="2"/>
  <c r="W858" i="2" s="1"/>
  <c r="W98" i="5" s="1"/>
  <c r="W632" i="2"/>
  <c r="S821" i="2"/>
  <c r="S858" i="2" s="1"/>
  <c r="S98" i="5" s="1"/>
  <c r="S632" i="2"/>
  <c r="AD820" i="2"/>
  <c r="AD857" i="2" s="1"/>
  <c r="AD97" i="5" s="1"/>
  <c r="AD631" i="2"/>
  <c r="Z820" i="2"/>
  <c r="Z857" i="2" s="1"/>
  <c r="Z97" i="5" s="1"/>
  <c r="Z631" i="2"/>
  <c r="V820" i="2"/>
  <c r="V857" i="2" s="1"/>
  <c r="V97" i="5" s="1"/>
  <c r="V631" i="2"/>
  <c r="R820" i="2"/>
  <c r="R857" i="2" s="1"/>
  <c r="R97" i="5" s="1"/>
  <c r="R631" i="2"/>
  <c r="R629" i="2" s="1"/>
  <c r="AC592" i="2"/>
  <c r="AC184" i="5" s="1"/>
  <c r="AC819" i="2"/>
  <c r="AC630" i="2"/>
  <c r="Y592" i="2"/>
  <c r="Y184" i="5" s="1"/>
  <c r="Y819" i="2"/>
  <c r="Y630" i="2"/>
  <c r="U592" i="2"/>
  <c r="U184" i="5" s="1"/>
  <c r="U819" i="2"/>
  <c r="U630" i="2"/>
  <c r="AD592" i="2"/>
  <c r="AD184" i="5" s="1"/>
  <c r="AE649" i="2"/>
  <c r="AA649" i="2"/>
  <c r="W649" i="2"/>
  <c r="S649" i="2"/>
  <c r="AD648" i="2"/>
  <c r="Z648" i="2"/>
  <c r="V648" i="2"/>
  <c r="R648" i="2"/>
  <c r="AC647" i="2"/>
  <c r="Y647" i="2"/>
  <c r="U647" i="2"/>
  <c r="AF646" i="2"/>
  <c r="AB646" i="2"/>
  <c r="X646" i="2"/>
  <c r="T646" i="2"/>
  <c r="AE645" i="2"/>
  <c r="AA645" i="2"/>
  <c r="W645" i="2"/>
  <c r="S645" i="2"/>
  <c r="AD644" i="2"/>
  <c r="AC642" i="2"/>
  <c r="Y642" i="2"/>
  <c r="U642" i="2"/>
  <c r="AF641" i="2"/>
  <c r="AB641" i="2"/>
  <c r="X641" i="2"/>
  <c r="T641" i="2"/>
  <c r="AE640" i="2"/>
  <c r="AA640" i="2"/>
  <c r="W640" i="2"/>
  <c r="S640" i="2"/>
  <c r="AD639" i="2"/>
  <c r="Z639" i="2"/>
  <c r="V639" i="2"/>
  <c r="R639" i="2"/>
  <c r="AC635" i="2"/>
  <c r="Y635" i="2"/>
  <c r="U635" i="2"/>
  <c r="AF632" i="2"/>
  <c r="Z632" i="2"/>
  <c r="R632" i="2"/>
  <c r="Y631" i="2"/>
  <c r="AF630" i="2"/>
  <c r="AF629" i="2" s="1"/>
  <c r="X630" i="2"/>
  <c r="R751" i="2"/>
  <c r="S751" i="2"/>
  <c r="AD865" i="2"/>
  <c r="AD105" i="5" s="1"/>
  <c r="AB821" i="2"/>
  <c r="AB858" i="2" s="1"/>
  <c r="AB98" i="5" s="1"/>
  <c r="AB632" i="2"/>
  <c r="V819" i="2"/>
  <c r="V630" i="2"/>
  <c r="R592" i="2"/>
  <c r="R184" i="5" s="1"/>
  <c r="V795" i="2"/>
  <c r="R819" i="2"/>
  <c r="AE606" i="2"/>
  <c r="AE198" i="5" s="1"/>
  <c r="AE836" i="2"/>
  <c r="AE873" i="2" s="1"/>
  <c r="AE113" i="5" s="1"/>
  <c r="AA606" i="2"/>
  <c r="AA198" i="5" s="1"/>
  <c r="AA836" i="2"/>
  <c r="AA873" i="2" s="1"/>
  <c r="AA113" i="5" s="1"/>
  <c r="W606" i="2"/>
  <c r="W198" i="5" s="1"/>
  <c r="W836" i="2"/>
  <c r="W873" i="2" s="1"/>
  <c r="W113" i="5" s="1"/>
  <c r="S606" i="2"/>
  <c r="S198" i="5" s="1"/>
  <c r="S836" i="2"/>
  <c r="S873" i="2" s="1"/>
  <c r="S113" i="5" s="1"/>
  <c r="AC606" i="2"/>
  <c r="AC198" i="5" s="1"/>
  <c r="AC834" i="2"/>
  <c r="AC871" i="2" s="1"/>
  <c r="AC111" i="5" s="1"/>
  <c r="Y606" i="2"/>
  <c r="Y198" i="5" s="1"/>
  <c r="Y834" i="2"/>
  <c r="Y871" i="2" s="1"/>
  <c r="Y111" i="5" s="1"/>
  <c r="U606" i="2"/>
  <c r="U198" i="5" s="1"/>
  <c r="U834" i="2"/>
  <c r="U871" i="2" s="1"/>
  <c r="U111" i="5" s="1"/>
  <c r="AF606" i="2"/>
  <c r="AF198" i="5" s="1"/>
  <c r="AF833" i="2"/>
  <c r="AB606" i="2"/>
  <c r="AB198" i="5" s="1"/>
  <c r="AB833" i="2"/>
  <c r="X606" i="2"/>
  <c r="X198" i="5" s="1"/>
  <c r="X833" i="2"/>
  <c r="T606" i="2"/>
  <c r="T198" i="5" s="1"/>
  <c r="T833" i="2"/>
  <c r="AF865" i="2"/>
  <c r="AF105" i="5" s="1"/>
  <c r="X865" i="2"/>
  <c r="X105" i="5" s="1"/>
  <c r="Z592" i="2"/>
  <c r="Z184" i="5" s="1"/>
  <c r="AD649" i="2"/>
  <c r="Z649" i="2"/>
  <c r="V649" i="2"/>
  <c r="R649" i="2"/>
  <c r="AC648" i="2"/>
  <c r="Y648" i="2"/>
  <c r="U648" i="2"/>
  <c r="AF647" i="2"/>
  <c r="AB647" i="2"/>
  <c r="X647" i="2"/>
  <c r="T647" i="2"/>
  <c r="AE646" i="2"/>
  <c r="AA646" i="2"/>
  <c r="W646" i="2"/>
  <c r="S646" i="2"/>
  <c r="AD645" i="2"/>
  <c r="Z645" i="2"/>
  <c r="V645" i="2"/>
  <c r="R645" i="2"/>
  <c r="AC644" i="2"/>
  <c r="Y644" i="2"/>
  <c r="U644" i="2"/>
  <c r="AF642" i="2"/>
  <c r="AB642" i="2"/>
  <c r="X642" i="2"/>
  <c r="T642" i="2"/>
  <c r="AE641" i="2"/>
  <c r="AA641" i="2"/>
  <c r="W641" i="2"/>
  <c r="Z705" i="2"/>
  <c r="Z223" i="5" s="1"/>
  <c r="Z743" i="2"/>
  <c r="V705" i="2"/>
  <c r="V223" i="5" s="1"/>
  <c r="V743" i="2"/>
  <c r="AD743" i="2"/>
  <c r="T821" i="2"/>
  <c r="T858" i="2" s="1"/>
  <c r="T98" i="5" s="1"/>
  <c r="Z606" i="2"/>
  <c r="Z198" i="5" s="1"/>
  <c r="V606" i="2"/>
  <c r="V198" i="5" s="1"/>
  <c r="V833" i="2"/>
  <c r="R606" i="2"/>
  <c r="R198" i="5" s="1"/>
  <c r="R833" i="2"/>
  <c r="Z865" i="2"/>
  <c r="AA820" i="2"/>
  <c r="AA857" i="2" s="1"/>
  <c r="AA97" i="5" s="1"/>
  <c r="AA631" i="2"/>
  <c r="AD795" i="2"/>
  <c r="R795" i="2"/>
  <c r="R802" i="2" s="1"/>
  <c r="Z833" i="2"/>
  <c r="AC576" i="2"/>
  <c r="Y576" i="2"/>
  <c r="U576" i="2"/>
  <c r="AE870" i="2"/>
  <c r="AE110" i="5" s="1"/>
  <c r="AA870" i="2"/>
  <c r="W870" i="2"/>
  <c r="W110" i="5" s="1"/>
  <c r="S870" i="2"/>
  <c r="AD601" i="2"/>
  <c r="AD831" i="2"/>
  <c r="AD868" i="2" s="1"/>
  <c r="AD108" i="5" s="1"/>
  <c r="Z601" i="2"/>
  <c r="Z193" i="5" s="1"/>
  <c r="Z831" i="2"/>
  <c r="Z868" i="2" s="1"/>
  <c r="Z108" i="5" s="1"/>
  <c r="V601" i="2"/>
  <c r="V193" i="5" s="1"/>
  <c r="V831" i="2"/>
  <c r="V868" i="2" s="1"/>
  <c r="V108" i="5" s="1"/>
  <c r="R601" i="2"/>
  <c r="R193" i="5" s="1"/>
  <c r="R831" i="2"/>
  <c r="R868" i="2" s="1"/>
  <c r="R108" i="5" s="1"/>
  <c r="AF601" i="2"/>
  <c r="AF829" i="2"/>
  <c r="AF866" i="2" s="1"/>
  <c r="AF106" i="5" s="1"/>
  <c r="AB601" i="2"/>
  <c r="AB193" i="5" s="1"/>
  <c r="AB829" i="2"/>
  <c r="AB866" i="2" s="1"/>
  <c r="AB106" i="5" s="1"/>
  <c r="X601" i="2"/>
  <c r="X193" i="5" s="1"/>
  <c r="X829" i="2"/>
  <c r="X866" i="2" s="1"/>
  <c r="X106" i="5" s="1"/>
  <c r="T601" i="2"/>
  <c r="T193" i="5" s="1"/>
  <c r="T829" i="2"/>
  <c r="T866" i="2" s="1"/>
  <c r="T106" i="5" s="1"/>
  <c r="AE601" i="2"/>
  <c r="AE828" i="2"/>
  <c r="AA601" i="2"/>
  <c r="AA193" i="5" s="1"/>
  <c r="AA828" i="2"/>
  <c r="W601" i="2"/>
  <c r="W193" i="5" s="1"/>
  <c r="W828" i="2"/>
  <c r="S601" i="2"/>
  <c r="S193" i="5" s="1"/>
  <c r="S828" i="2"/>
  <c r="AF592" i="2"/>
  <c r="AF184" i="5" s="1"/>
  <c r="AF820" i="2"/>
  <c r="AF857" i="2" s="1"/>
  <c r="AB592" i="2"/>
  <c r="AB184" i="5" s="1"/>
  <c r="AB820" i="2"/>
  <c r="AB857" i="2" s="1"/>
  <c r="AB97" i="5" s="1"/>
  <c r="X592" i="2"/>
  <c r="X184" i="5" s="1"/>
  <c r="X820" i="2"/>
  <c r="X857" i="2" s="1"/>
  <c r="T592" i="2"/>
  <c r="T184" i="5" s="1"/>
  <c r="T820" i="2"/>
  <c r="T857" i="2" s="1"/>
  <c r="T97" i="5" s="1"/>
  <c r="AE592" i="2"/>
  <c r="AE184" i="5" s="1"/>
  <c r="AE819" i="2"/>
  <c r="AA592" i="2"/>
  <c r="AA184" i="5" s="1"/>
  <c r="AA819" i="2"/>
  <c r="W592" i="2"/>
  <c r="W184" i="5" s="1"/>
  <c r="W819" i="2"/>
  <c r="S592" i="2"/>
  <c r="S184" i="5" s="1"/>
  <c r="S819" i="2"/>
  <c r="V592" i="2"/>
  <c r="V184" i="5" s="1"/>
  <c r="AC649" i="2"/>
  <c r="Y649" i="2"/>
  <c r="U649" i="2"/>
  <c r="AF648" i="2"/>
  <c r="AB648" i="2"/>
  <c r="X648" i="2"/>
  <c r="T648" i="2"/>
  <c r="AE647" i="2"/>
  <c r="AA647" i="2"/>
  <c r="W647" i="2"/>
  <c r="S647" i="2"/>
  <c r="AD646" i="2"/>
  <c r="Z646" i="2"/>
  <c r="V646" i="2"/>
  <c r="R646" i="2"/>
  <c r="AC645" i="2"/>
  <c r="Y645" i="2"/>
  <c r="U645" i="2"/>
  <c r="AF644" i="2"/>
  <c r="AB644" i="2"/>
  <c r="X644" i="2"/>
  <c r="T644" i="2"/>
  <c r="AE642" i="2"/>
  <c r="AA642" i="2"/>
  <c r="W642" i="2"/>
  <c r="S642" i="2"/>
  <c r="AD641" i="2"/>
  <c r="Z641" i="2"/>
  <c r="V641" i="2"/>
  <c r="R641" i="2"/>
  <c r="AC640" i="2"/>
  <c r="AC638" i="2" s="1"/>
  <c r="Y640" i="2"/>
  <c r="U640" i="2"/>
  <c r="U638" i="2" s="1"/>
  <c r="AF639" i="2"/>
  <c r="AB639" i="2"/>
  <c r="X639" i="2"/>
  <c r="T639" i="2"/>
  <c r="AE635" i="2"/>
  <c r="AA635" i="2"/>
  <c r="W635" i="2"/>
  <c r="S635" i="2"/>
  <c r="AD632" i="2"/>
  <c r="V632" i="2"/>
  <c r="AC631" i="2"/>
  <c r="AC629" i="2" s="1"/>
  <c r="U631" i="2"/>
  <c r="AB630" i="2"/>
  <c r="T630" i="2"/>
  <c r="T629" i="2" s="1"/>
  <c r="S820" i="2"/>
  <c r="S857" i="2" s="1"/>
  <c r="S97" i="5" s="1"/>
  <c r="AF689" i="2"/>
  <c r="AB689" i="2"/>
  <c r="X689" i="2"/>
  <c r="T689" i="2"/>
  <c r="AC719" i="2"/>
  <c r="AC237" i="5" s="1"/>
  <c r="Y719" i="2"/>
  <c r="Y237" i="5" s="1"/>
  <c r="U719" i="2"/>
  <c r="U237" i="5" s="1"/>
  <c r="AE719" i="2"/>
  <c r="AE237" i="5" s="1"/>
  <c r="AA719" i="2"/>
  <c r="AA237" i="5" s="1"/>
  <c r="W719" i="2"/>
  <c r="W237" i="5" s="1"/>
  <c r="S719" i="2"/>
  <c r="S237" i="5" s="1"/>
  <c r="AD719" i="2"/>
  <c r="AD237" i="5" s="1"/>
  <c r="Z719" i="2"/>
  <c r="Z237" i="5" s="1"/>
  <c r="V719" i="2"/>
  <c r="V237" i="5" s="1"/>
  <c r="R719" i="2"/>
  <c r="R237" i="5" s="1"/>
  <c r="AF719" i="2"/>
  <c r="AF237" i="5" s="1"/>
  <c r="AB719" i="2"/>
  <c r="AB237" i="5" s="1"/>
  <c r="X719" i="2"/>
  <c r="X237" i="5" s="1"/>
  <c r="T719" i="2"/>
  <c r="T237" i="5" s="1"/>
  <c r="AF714" i="2"/>
  <c r="AB714" i="2"/>
  <c r="AB232" i="5" s="1"/>
  <c r="X714" i="2"/>
  <c r="X232" i="5" s="1"/>
  <c r="T714" i="2"/>
  <c r="T232" i="5" s="1"/>
  <c r="AF705" i="2"/>
  <c r="AF223" i="5" s="1"/>
  <c r="AF743" i="2"/>
  <c r="AB705" i="2"/>
  <c r="AB223" i="5" s="1"/>
  <c r="AB743" i="2"/>
  <c r="AB742" i="2" s="1"/>
  <c r="X705" i="2"/>
  <c r="X223" i="5" s="1"/>
  <c r="X743" i="2"/>
  <c r="T705" i="2"/>
  <c r="T223" i="5" s="1"/>
  <c r="T743" i="2"/>
  <c r="T742" i="2" s="1"/>
  <c r="AC689" i="2"/>
  <c r="Y689" i="2"/>
  <c r="U689" i="2"/>
  <c r="AD714" i="2"/>
  <c r="AD232" i="5" s="1"/>
  <c r="Z714" i="2"/>
  <c r="V714" i="2"/>
  <c r="R714" i="2"/>
  <c r="R232" i="5" s="1"/>
  <c r="AC714" i="2"/>
  <c r="Y714" i="2"/>
  <c r="U714" i="2"/>
  <c r="U232" i="5" s="1"/>
  <c r="AE714" i="2"/>
  <c r="AE232" i="5" s="1"/>
  <c r="AA714" i="2"/>
  <c r="W714" i="2"/>
  <c r="S714" i="2"/>
  <c r="S232" i="5" s="1"/>
  <c r="AC705" i="2"/>
  <c r="AC223" i="5" s="1"/>
  <c r="AC745" i="2"/>
  <c r="AC742" i="2" s="1"/>
  <c r="Y705" i="2"/>
  <c r="Y223" i="5" s="1"/>
  <c r="Y745" i="2"/>
  <c r="U705" i="2"/>
  <c r="U223" i="5" s="1"/>
  <c r="U745" i="2"/>
  <c r="U742" i="2" s="1"/>
  <c r="AE705" i="2"/>
  <c r="AE223" i="5" s="1"/>
  <c r="AE743" i="2"/>
  <c r="AA705" i="2"/>
  <c r="AA223" i="5" s="1"/>
  <c r="AA743" i="2"/>
  <c r="AA742" i="2" s="1"/>
  <c r="W705" i="2"/>
  <c r="W223" i="5" s="1"/>
  <c r="W743" i="2"/>
  <c r="S705" i="2"/>
  <c r="S223" i="5" s="1"/>
  <c r="S743" i="2"/>
  <c r="S742" i="2" s="1"/>
  <c r="AE795" i="2"/>
  <c r="AA795" i="2"/>
  <c r="W795" i="2"/>
  <c r="S795" i="2"/>
  <c r="AC795" i="2"/>
  <c r="Y795" i="2"/>
  <c r="U795" i="2"/>
  <c r="AC790" i="2"/>
  <c r="Y790" i="2"/>
  <c r="U790" i="2"/>
  <c r="AC781" i="2"/>
  <c r="Y781" i="2"/>
  <c r="U781" i="2"/>
  <c r="AF795" i="2"/>
  <c r="AB795" i="2"/>
  <c r="X795" i="2"/>
  <c r="T795" i="2"/>
  <c r="AF790" i="2"/>
  <c r="AF802" i="2" s="1"/>
  <c r="AB790" i="2"/>
  <c r="AB802" i="2" s="1"/>
  <c r="X790" i="2"/>
  <c r="X802" i="2" s="1"/>
  <c r="T790" i="2"/>
  <c r="AF781" i="2"/>
  <c r="AB781" i="2"/>
  <c r="X781" i="2"/>
  <c r="T781" i="2"/>
  <c r="AD790" i="2"/>
  <c r="AD802" i="2" s="1"/>
  <c r="Z790" i="2"/>
  <c r="V790" i="2"/>
  <c r="V802" i="2" s="1"/>
  <c r="R790" i="2"/>
  <c r="AE790" i="2"/>
  <c r="AA790" i="2"/>
  <c r="W790" i="2"/>
  <c r="S790" i="2"/>
  <c r="AE781" i="2"/>
  <c r="AA781" i="2"/>
  <c r="AA788" i="2" s="1"/>
  <c r="W781" i="2"/>
  <c r="S781" i="2"/>
  <c r="S317" i="2"/>
  <c r="S495" i="2" s="1"/>
  <c r="AD330" i="2"/>
  <c r="AD359" i="2" s="1"/>
  <c r="AB317" i="2"/>
  <c r="AB495" i="2" s="1"/>
  <c r="AB312" i="2"/>
  <c r="AB490" i="2" s="1"/>
  <c r="AB519" i="2" s="1"/>
  <c r="AB59" i="5" s="1"/>
  <c r="Z330" i="2"/>
  <c r="Z359" i="2" s="1"/>
  <c r="AA317" i="2"/>
  <c r="AA495" i="2" s="1"/>
  <c r="AA524" i="2" s="1"/>
  <c r="AA64" i="5" s="1"/>
  <c r="AD310" i="2"/>
  <c r="AD488" i="2" s="1"/>
  <c r="Y710" i="2"/>
  <c r="T317" i="2"/>
  <c r="T346" i="2" s="1"/>
  <c r="AD234" i="2"/>
  <c r="X460" i="2"/>
  <c r="Y559" i="2"/>
  <c r="Y562" i="2" s="1"/>
  <c r="AC597" i="2"/>
  <c r="AC596" i="2" s="1"/>
  <c r="AE235" i="2"/>
  <c r="AD240" i="2"/>
  <c r="AC238" i="2"/>
  <c r="AB237" i="2"/>
  <c r="AA235" i="2"/>
  <c r="X312" i="2"/>
  <c r="X490" i="2" s="1"/>
  <c r="X519" i="2" s="1"/>
  <c r="X59" i="5" s="1"/>
  <c r="V310" i="2"/>
  <c r="V339" i="2" s="1"/>
  <c r="Y597" i="2"/>
  <c r="Y189" i="5" s="1"/>
  <c r="U710" i="2"/>
  <c r="U709" i="2" s="1"/>
  <c r="R240" i="2"/>
  <c r="AC240" i="2"/>
  <c r="Y240" i="2"/>
  <c r="U240" i="2"/>
  <c r="AF238" i="2"/>
  <c r="AB238" i="2"/>
  <c r="X238" i="2"/>
  <c r="T238" i="2"/>
  <c r="AE237" i="2"/>
  <c r="AA237" i="2"/>
  <c r="W237" i="2"/>
  <c r="S237" i="2"/>
  <c r="AD235" i="2"/>
  <c r="Z235" i="2"/>
  <c r="V235" i="2"/>
  <c r="R235" i="2"/>
  <c r="AC234" i="2"/>
  <c r="Y234" i="2"/>
  <c r="U234" i="2"/>
  <c r="Y161" i="2"/>
  <c r="Y255" i="2" s="1"/>
  <c r="X159" i="2"/>
  <c r="X174" i="2" s="1"/>
  <c r="W158" i="2"/>
  <c r="W252" i="2" s="1"/>
  <c r="V156" i="2"/>
  <c r="V171" i="2" s="1"/>
  <c r="Z240" i="2"/>
  <c r="Y238" i="2"/>
  <c r="X237" i="2"/>
  <c r="W235" i="2"/>
  <c r="V330" i="2"/>
  <c r="V508" i="2" s="1"/>
  <c r="V537" i="2" s="1"/>
  <c r="V77" i="5" s="1"/>
  <c r="X317" i="2"/>
  <c r="X346" i="2" s="1"/>
  <c r="AF312" i="2"/>
  <c r="AF341" i="2" s="1"/>
  <c r="AE311" i="2"/>
  <c r="AE489" i="2" s="1"/>
  <c r="AA308" i="2"/>
  <c r="AA337" i="2" s="1"/>
  <c r="U597" i="2"/>
  <c r="Y709" i="2"/>
  <c r="Y227" i="5" s="1"/>
  <c r="AF237" i="2"/>
  <c r="U161" i="2"/>
  <c r="U255" i="2" s="1"/>
  <c r="U270" i="2" s="1"/>
  <c r="U46" i="5" s="1"/>
  <c r="T159" i="2"/>
  <c r="T253" i="2" s="1"/>
  <c r="S158" i="2"/>
  <c r="S252" i="2" s="1"/>
  <c r="R156" i="2"/>
  <c r="R250" i="2" s="1"/>
  <c r="V240" i="2"/>
  <c r="U238" i="2"/>
  <c r="T237" i="2"/>
  <c r="S235" i="2"/>
  <c r="R330" i="2"/>
  <c r="R359" i="2" s="1"/>
  <c r="AF317" i="2"/>
  <c r="AF495" i="2" s="1"/>
  <c r="AF524" i="2" s="1"/>
  <c r="AF64" i="5" s="1"/>
  <c r="W317" i="2"/>
  <c r="W346" i="2" s="1"/>
  <c r="AC312" i="2"/>
  <c r="AC490" i="2" s="1"/>
  <c r="AC519" i="2" s="1"/>
  <c r="AC59" i="5" s="1"/>
  <c r="W311" i="2"/>
  <c r="W489" i="2" s="1"/>
  <c r="W518" i="2" s="1"/>
  <c r="W58" i="5" s="1"/>
  <c r="S308" i="2"/>
  <c r="S337" i="2" s="1"/>
  <c r="AA358" i="2"/>
  <c r="AC710" i="2"/>
  <c r="AC709" i="2" s="1"/>
  <c r="AC227" i="5" s="1"/>
  <c r="D33" i="2"/>
  <c r="C35" i="2"/>
  <c r="C37" i="2" s="1"/>
  <c r="C5" i="5" s="1"/>
  <c r="AD255" i="2"/>
  <c r="AD176" i="2"/>
  <c r="Z255" i="2"/>
  <c r="Z270" i="2" s="1"/>
  <c r="Z46" i="5" s="1"/>
  <c r="Z176" i="2"/>
  <c r="V255" i="2"/>
  <c r="V176" i="2"/>
  <c r="R255" i="2"/>
  <c r="R176" i="2"/>
  <c r="AC253" i="2"/>
  <c r="AC268" i="2" s="1"/>
  <c r="AC44" i="5" s="1"/>
  <c r="AC174" i="2"/>
  <c r="Y253" i="2"/>
  <c r="Y174" i="2"/>
  <c r="U253" i="2"/>
  <c r="U174" i="2"/>
  <c r="AF252" i="2"/>
  <c r="AF173" i="2"/>
  <c r="AB252" i="2"/>
  <c r="AB173" i="2"/>
  <c r="X252" i="2"/>
  <c r="X173" i="2"/>
  <c r="T252" i="2"/>
  <c r="T267" i="2" s="1"/>
  <c r="T43" i="5" s="1"/>
  <c r="T173" i="2"/>
  <c r="AE250" i="2"/>
  <c r="AE171" i="2"/>
  <c r="AA250" i="2"/>
  <c r="AA171" i="2"/>
  <c r="W250" i="2"/>
  <c r="W171" i="2"/>
  <c r="S250" i="2"/>
  <c r="S171" i="2"/>
  <c r="AC255" i="2"/>
  <c r="AF253" i="2"/>
  <c r="AB253" i="2"/>
  <c r="X253" i="2"/>
  <c r="AE252" i="2"/>
  <c r="AA252" i="2"/>
  <c r="AD250" i="2"/>
  <c r="Z250" i="2"/>
  <c r="AF457" i="2"/>
  <c r="AF308" i="2"/>
  <c r="AB457" i="2"/>
  <c r="AB308" i="2"/>
  <c r="X457" i="2"/>
  <c r="X308" i="2"/>
  <c r="T457" i="2"/>
  <c r="T308" i="2"/>
  <c r="U358" i="2"/>
  <c r="AF161" i="2"/>
  <c r="AB161" i="2"/>
  <c r="X161" i="2"/>
  <c r="T161" i="2"/>
  <c r="AE159" i="2"/>
  <c r="AA159" i="2"/>
  <c r="W159" i="2"/>
  <c r="S159" i="2"/>
  <c r="AD158" i="2"/>
  <c r="Z158" i="2"/>
  <c r="V158" i="2"/>
  <c r="R158" i="2"/>
  <c r="AC156" i="2"/>
  <c r="Y156" i="2"/>
  <c r="U156" i="2"/>
  <c r="AF507" i="2"/>
  <c r="AF358" i="2"/>
  <c r="AB507" i="2"/>
  <c r="AB358" i="2"/>
  <c r="X358" i="2"/>
  <c r="T358" i="2"/>
  <c r="AD461" i="2"/>
  <c r="AD312" i="2"/>
  <c r="Z461" i="2"/>
  <c r="Z312" i="2"/>
  <c r="V461" i="2"/>
  <c r="V312" i="2"/>
  <c r="R461" i="2"/>
  <c r="R312" i="2"/>
  <c r="AC460" i="2"/>
  <c r="AC311" i="2"/>
  <c r="Y460" i="2"/>
  <c r="Y311" i="2"/>
  <c r="U460" i="2"/>
  <c r="U311" i="2"/>
  <c r="AF459" i="2"/>
  <c r="AF310" i="2"/>
  <c r="AB459" i="2"/>
  <c r="AB310" i="2"/>
  <c r="X459" i="2"/>
  <c r="X310" i="2"/>
  <c r="T459" i="2"/>
  <c r="T310" i="2"/>
  <c r="R508" i="2"/>
  <c r="R537" i="2" s="1"/>
  <c r="R77" i="5" s="1"/>
  <c r="AA486" i="2"/>
  <c r="AA515" i="2" s="1"/>
  <c r="AA55" i="5" s="1"/>
  <c r="S358" i="2"/>
  <c r="AE161" i="2"/>
  <c r="AA161" i="2"/>
  <c r="W161" i="2"/>
  <c r="S161" i="2"/>
  <c r="AD159" i="2"/>
  <c r="Z159" i="2"/>
  <c r="V159" i="2"/>
  <c r="R159" i="2"/>
  <c r="AC158" i="2"/>
  <c r="Y158" i="2"/>
  <c r="U158" i="2"/>
  <c r="AF156" i="2"/>
  <c r="AB156" i="2"/>
  <c r="X156" i="2"/>
  <c r="T156" i="2"/>
  <c r="AE507" i="2"/>
  <c r="AE358" i="2"/>
  <c r="W507" i="2"/>
  <c r="W358" i="2"/>
  <c r="X489" i="2"/>
  <c r="X340" i="2"/>
  <c r="AD508" i="2"/>
  <c r="AD537" i="2" s="1"/>
  <c r="AD77" i="5" s="1"/>
  <c r="AC358" i="2"/>
  <c r="T495" i="2"/>
  <c r="T524" i="2" s="1"/>
  <c r="T64" i="5" s="1"/>
  <c r="AC176" i="2"/>
  <c r="AF174" i="2"/>
  <c r="AB174" i="2"/>
  <c r="AE173" i="2"/>
  <c r="AA173" i="2"/>
  <c r="S173" i="2"/>
  <c r="AD171" i="2"/>
  <c r="Z171" i="2"/>
  <c r="AE479" i="2"/>
  <c r="AE330" i="2"/>
  <c r="AA479" i="2"/>
  <c r="AA330" i="2"/>
  <c r="W479" i="2"/>
  <c r="W330" i="2"/>
  <c r="S479" i="2"/>
  <c r="S330" i="2"/>
  <c r="AD478" i="2"/>
  <c r="AD329" i="2"/>
  <c r="Z478" i="2"/>
  <c r="Z329" i="2"/>
  <c r="V478" i="2"/>
  <c r="V329" i="2"/>
  <c r="R478" i="2"/>
  <c r="R329" i="2"/>
  <c r="AC466" i="2"/>
  <c r="AC317" i="2"/>
  <c r="Y466" i="2"/>
  <c r="Y317" i="2"/>
  <c r="U466" i="2"/>
  <c r="U317" i="2"/>
  <c r="Y358" i="2"/>
  <c r="V488" i="2"/>
  <c r="V517" i="2" s="1"/>
  <c r="V57" i="5" s="1"/>
  <c r="AF448" i="2"/>
  <c r="AB448" i="2"/>
  <c r="T448" i="2"/>
  <c r="AE447" i="2"/>
  <c r="AA447" i="2"/>
  <c r="S447" i="2"/>
  <c r="AC478" i="2"/>
  <c r="Y478" i="2"/>
  <c r="AC330" i="2"/>
  <c r="Y330" i="2"/>
  <c r="U330" i="2"/>
  <c r="AE317" i="2"/>
  <c r="W495" i="2"/>
  <c r="W524" i="2" s="1"/>
  <c r="W64" i="5" s="1"/>
  <c r="AF490" i="2"/>
  <c r="U312" i="2"/>
  <c r="AB311" i="2"/>
  <c r="T311" i="2"/>
  <c r="AA310" i="2"/>
  <c r="S310" i="2"/>
  <c r="AD447" i="2"/>
  <c r="Z447" i="2"/>
  <c r="V447" i="2"/>
  <c r="R447" i="2"/>
  <c r="V457" i="2"/>
  <c r="AF478" i="2"/>
  <c r="AB478" i="2"/>
  <c r="X478" i="2"/>
  <c r="T478" i="2"/>
  <c r="AD457" i="2"/>
  <c r="AD308" i="2"/>
  <c r="Z457" i="2"/>
  <c r="Z308" i="2"/>
  <c r="V486" i="2"/>
  <c r="V337" i="2"/>
  <c r="R457" i="2"/>
  <c r="R308" i="2"/>
  <c r="AF330" i="2"/>
  <c r="AB330" i="2"/>
  <c r="X330" i="2"/>
  <c r="T330" i="2"/>
  <c r="AD317" i="2"/>
  <c r="Z317" i="2"/>
  <c r="V317" i="2"/>
  <c r="R317" i="2"/>
  <c r="AE312" i="2"/>
  <c r="T312" i="2"/>
  <c r="AA311" i="2"/>
  <c r="S311" i="2"/>
  <c r="Z310" i="2"/>
  <c r="R310" i="2"/>
  <c r="AE308" i="2"/>
  <c r="W308" i="2"/>
  <c r="W447" i="2"/>
  <c r="U478" i="2"/>
  <c r="AD481" i="2"/>
  <c r="Z481" i="2"/>
  <c r="V481" i="2"/>
  <c r="R481" i="2"/>
  <c r="AE478" i="2"/>
  <c r="AA478" i="2"/>
  <c r="W478" i="2"/>
  <c r="S478" i="2"/>
  <c r="AA461" i="2"/>
  <c r="AA312" i="2"/>
  <c r="W461" i="2"/>
  <c r="W312" i="2"/>
  <c r="S461" i="2"/>
  <c r="S312" i="2"/>
  <c r="AD460" i="2"/>
  <c r="AD311" i="2"/>
  <c r="Z460" i="2"/>
  <c r="Z311" i="2"/>
  <c r="V460" i="2"/>
  <c r="V311" i="2"/>
  <c r="R460" i="2"/>
  <c r="R311" i="2"/>
  <c r="AC459" i="2"/>
  <c r="AC310" i="2"/>
  <c r="Y459" i="2"/>
  <c r="Y310" i="2"/>
  <c r="U459" i="2"/>
  <c r="U310" i="2"/>
  <c r="AC457" i="2"/>
  <c r="AC308" i="2"/>
  <c r="Y457" i="2"/>
  <c r="Y308" i="2"/>
  <c r="U457" i="2"/>
  <c r="U308" i="2"/>
  <c r="Y312" i="2"/>
  <c r="AF311" i="2"/>
  <c r="AE310" i="2"/>
  <c r="W310" i="2"/>
  <c r="X448" i="2"/>
  <c r="U418" i="2"/>
  <c r="U507" i="2" s="1"/>
  <c r="AE421" i="2"/>
  <c r="AE450" i="2" s="1"/>
  <c r="AA421" i="2"/>
  <c r="AA450" i="2" s="1"/>
  <c r="W421" i="2"/>
  <c r="W450" i="2" s="1"/>
  <c r="S421" i="2"/>
  <c r="S450" i="2" s="1"/>
  <c r="Y418" i="2"/>
  <c r="Y507" i="2" s="1"/>
  <c r="T418" i="2"/>
  <c r="T447" i="2" s="1"/>
  <c r="AC418" i="2"/>
  <c r="AC507" i="2" s="1"/>
  <c r="X418" i="2"/>
  <c r="X447" i="2" s="1"/>
  <c r="R400" i="2"/>
  <c r="R429" i="2" s="1"/>
  <c r="AE596" i="2"/>
  <c r="AE188" i="5" s="1"/>
  <c r="AE634" i="2"/>
  <c r="AD559" i="2"/>
  <c r="AD562" i="2" s="1"/>
  <c r="AD786" i="2"/>
  <c r="AD785" i="2" s="1"/>
  <c r="AD788" i="2" s="1"/>
  <c r="Z559" i="2"/>
  <c r="Z562" i="2" s="1"/>
  <c r="Z786" i="2"/>
  <c r="Z785" i="2" s="1"/>
  <c r="Z788" i="2" s="1"/>
  <c r="V559" i="2"/>
  <c r="V562" i="2" s="1"/>
  <c r="V786" i="2"/>
  <c r="V785" i="2" s="1"/>
  <c r="V788" i="2" s="1"/>
  <c r="R559" i="2"/>
  <c r="R786" i="2"/>
  <c r="R785" i="2" s="1"/>
  <c r="R788" i="2" s="1"/>
  <c r="W559" i="2"/>
  <c r="W562" i="2" s="1"/>
  <c r="AF596" i="2"/>
  <c r="AF188" i="5" s="1"/>
  <c r="W597" i="2"/>
  <c r="W189" i="5" s="1"/>
  <c r="S597" i="2"/>
  <c r="S189" i="5" s="1"/>
  <c r="Z672" i="2"/>
  <c r="Z675" i="2" s="1"/>
  <c r="AC559" i="2"/>
  <c r="AC562" i="2" s="1"/>
  <c r="U559" i="2"/>
  <c r="U562" i="2" s="1"/>
  <c r="AF559" i="2"/>
  <c r="AF562" i="2" s="1"/>
  <c r="AF786" i="2"/>
  <c r="AF785" i="2" s="1"/>
  <c r="AD597" i="2"/>
  <c r="AD189" i="5" s="1"/>
  <c r="Z597" i="2"/>
  <c r="Z189" i="5" s="1"/>
  <c r="V597" i="2"/>
  <c r="V189" i="5" s="1"/>
  <c r="R597" i="2"/>
  <c r="R189" i="5" s="1"/>
  <c r="AF599" i="2"/>
  <c r="AF191" i="5" s="1"/>
  <c r="AF709" i="2"/>
  <c r="AF227" i="5" s="1"/>
  <c r="AF747" i="2"/>
  <c r="AF746" i="2" s="1"/>
  <c r="V672" i="2"/>
  <c r="V675" i="2" s="1"/>
  <c r="AB559" i="2"/>
  <c r="AB562" i="2" s="1"/>
  <c r="AB786" i="2"/>
  <c r="AB785" i="2" s="1"/>
  <c r="X559" i="2"/>
  <c r="X562" i="2" s="1"/>
  <c r="X786" i="2"/>
  <c r="X785" i="2" s="1"/>
  <c r="T559" i="2"/>
  <c r="T562" i="2" s="1"/>
  <c r="T786" i="2"/>
  <c r="T785" i="2" s="1"/>
  <c r="AA559" i="2"/>
  <c r="AA562" i="2" s="1"/>
  <c r="S559" i="2"/>
  <c r="S562" i="2" s="1"/>
  <c r="AE559" i="2"/>
  <c r="AE562" i="2" s="1"/>
  <c r="AE786" i="2"/>
  <c r="AE785" i="2" s="1"/>
  <c r="U823" i="2"/>
  <c r="AE672" i="2"/>
  <c r="AE675" i="2" s="1"/>
  <c r="AE710" i="2"/>
  <c r="AE228" i="5" s="1"/>
  <c r="AA672" i="2"/>
  <c r="AA675" i="2" s="1"/>
  <c r="AA710" i="2"/>
  <c r="AA228" i="5" s="1"/>
  <c r="W672" i="2"/>
  <c r="W675" i="2" s="1"/>
  <c r="W710" i="2"/>
  <c r="W228" i="5" s="1"/>
  <c r="S672" i="2"/>
  <c r="S675" i="2" s="1"/>
  <c r="S710" i="2"/>
  <c r="S228" i="5" s="1"/>
  <c r="AF823" i="2"/>
  <c r="AF634" i="2"/>
  <c r="AF633" i="2" s="1"/>
  <c r="AF636" i="2" s="1"/>
  <c r="AB597" i="2"/>
  <c r="AB189" i="5" s="1"/>
  <c r="T597" i="2"/>
  <c r="T189" i="5" s="1"/>
  <c r="AD710" i="2"/>
  <c r="AD228" i="5" s="1"/>
  <c r="AD672" i="2"/>
  <c r="AD675" i="2" s="1"/>
  <c r="Z747" i="2"/>
  <c r="Z746" i="2" s="1"/>
  <c r="Z709" i="2"/>
  <c r="V747" i="2"/>
  <c r="V709" i="2"/>
  <c r="V227" i="5" s="1"/>
  <c r="R710" i="2"/>
  <c r="R228" i="5" s="1"/>
  <c r="R672" i="2"/>
  <c r="R675" i="2" s="1"/>
  <c r="AF672" i="2"/>
  <c r="AF675" i="2" s="1"/>
  <c r="AB710" i="2"/>
  <c r="AB228" i="5" s="1"/>
  <c r="X710" i="2"/>
  <c r="X228" i="5" s="1"/>
  <c r="T710" i="2"/>
  <c r="T228" i="5" s="1"/>
  <c r="AE735" i="2"/>
  <c r="AA735" i="2"/>
  <c r="W735" i="2"/>
  <c r="S735" i="2"/>
  <c r="Y712" i="2"/>
  <c r="Y230" i="5" s="1"/>
  <c r="AD735" i="2"/>
  <c r="Z735" i="2"/>
  <c r="V735" i="2"/>
  <c r="R735" i="2"/>
  <c r="AC735" i="2"/>
  <c r="Y735" i="2"/>
  <c r="U735" i="2"/>
  <c r="AF735" i="2"/>
  <c r="AB735" i="2"/>
  <c r="X735" i="2"/>
  <c r="T735" i="2"/>
  <c r="U802" i="2"/>
  <c r="T788" i="2"/>
  <c r="T802" i="2"/>
  <c r="Z802" i="2"/>
  <c r="AC675" i="2"/>
  <c r="Y675" i="2"/>
  <c r="U675" i="2"/>
  <c r="AC613" i="2"/>
  <c r="AC205" i="5" s="1"/>
  <c r="Y613" i="2"/>
  <c r="Y205" i="5" s="1"/>
  <c r="U613" i="2"/>
  <c r="U205" i="5" s="1"/>
  <c r="Z613" i="2"/>
  <c r="Z205" i="5" s="1"/>
  <c r="V613" i="2"/>
  <c r="V205" i="5" s="1"/>
  <c r="R613" i="2"/>
  <c r="R205" i="5" s="1"/>
  <c r="AB613" i="2"/>
  <c r="AB205" i="5" s="1"/>
  <c r="X613" i="2"/>
  <c r="X205" i="5" s="1"/>
  <c r="T613" i="2"/>
  <c r="T205" i="5" s="1"/>
  <c r="AA613" i="2"/>
  <c r="AA205" i="5" s="1"/>
  <c r="W613" i="2"/>
  <c r="W205" i="5" s="1"/>
  <c r="S613" i="2"/>
  <c r="S205" i="5" s="1"/>
  <c r="R562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C91" i="2"/>
  <c r="C83" i="2"/>
  <c r="V746" i="2" l="1"/>
  <c r="AF519" i="2"/>
  <c r="AF59" i="5" s="1"/>
  <c r="Y176" i="2"/>
  <c r="AD517" i="2"/>
  <c r="AD57" i="5" s="1"/>
  <c r="W802" i="2"/>
  <c r="X638" i="2"/>
  <c r="Y638" i="2"/>
  <c r="AB643" i="2"/>
  <c r="AD643" i="2"/>
  <c r="W832" i="2"/>
  <c r="AE832" i="2"/>
  <c r="AA629" i="2"/>
  <c r="X726" i="2"/>
  <c r="X244" i="5" s="1"/>
  <c r="AB788" i="2"/>
  <c r="AA346" i="2"/>
  <c r="W340" i="2"/>
  <c r="V359" i="2"/>
  <c r="R265" i="2"/>
  <c r="R41" i="5" s="1"/>
  <c r="AE518" i="2"/>
  <c r="AE58" i="5" s="1"/>
  <c r="S524" i="2"/>
  <c r="S64" i="5" s="1"/>
  <c r="Y802" i="2"/>
  <c r="W742" i="2"/>
  <c r="AE742" i="2"/>
  <c r="Y742" i="2"/>
  <c r="X742" i="2"/>
  <c r="AF742" i="2"/>
  <c r="AF749" i="2" s="1"/>
  <c r="AB629" i="2"/>
  <c r="T643" i="2"/>
  <c r="V643" i="2"/>
  <c r="U176" i="2"/>
  <c r="V270" i="2"/>
  <c r="V46" i="5" s="1"/>
  <c r="S788" i="2"/>
  <c r="S763" i="2"/>
  <c r="S629" i="2"/>
  <c r="X751" i="2"/>
  <c r="AF751" i="2"/>
  <c r="AF763" i="2" s="1"/>
  <c r="Y751" i="2"/>
  <c r="AA763" i="2"/>
  <c r="T756" i="2"/>
  <c r="AC756" i="2"/>
  <c r="X629" i="2"/>
  <c r="V763" i="2"/>
  <c r="AD763" i="2"/>
  <c r="X756" i="2"/>
  <c r="X763" i="2" s="1"/>
  <c r="Y756" i="2"/>
  <c r="Y763" i="2" s="1"/>
  <c r="R763" i="2"/>
  <c r="Z763" i="2"/>
  <c r="Z508" i="2"/>
  <c r="Z537" i="2" s="1"/>
  <c r="Z77" i="5" s="1"/>
  <c r="T763" i="2"/>
  <c r="W756" i="2"/>
  <c r="W763" i="2" s="1"/>
  <c r="AE756" i="2"/>
  <c r="AE763" i="2" s="1"/>
  <c r="S346" i="2"/>
  <c r="AB763" i="2"/>
  <c r="AF788" i="2"/>
  <c r="S267" i="2"/>
  <c r="S43" i="5" s="1"/>
  <c r="T268" i="2"/>
  <c r="T44" i="5" s="1"/>
  <c r="T726" i="2"/>
  <c r="T244" i="5" s="1"/>
  <c r="AE788" i="2"/>
  <c r="T174" i="2"/>
  <c r="AA802" i="2"/>
  <c r="AB638" i="2"/>
  <c r="S869" i="2"/>
  <c r="S109" i="5" s="1"/>
  <c r="S110" i="5"/>
  <c r="AA869" i="2"/>
  <c r="AA109" i="5" s="1"/>
  <c r="AA110" i="5"/>
  <c r="V742" i="2"/>
  <c r="V749" i="2" s="1"/>
  <c r="AA643" i="2"/>
  <c r="AC788" i="2"/>
  <c r="W788" i="2"/>
  <c r="V726" i="2"/>
  <c r="V244" i="5" s="1"/>
  <c r="V232" i="5"/>
  <c r="W629" i="2"/>
  <c r="R742" i="2"/>
  <c r="AB726" i="2"/>
  <c r="AB244" i="5" s="1"/>
  <c r="X788" i="2"/>
  <c r="R171" i="2"/>
  <c r="S486" i="2"/>
  <c r="S515" i="2" s="1"/>
  <c r="S55" i="5" s="1"/>
  <c r="X495" i="2"/>
  <c r="X524" i="2" s="1"/>
  <c r="X64" i="5" s="1"/>
  <c r="V250" i="2"/>
  <c r="V265" i="2" s="1"/>
  <c r="V41" i="5" s="1"/>
  <c r="S802" i="2"/>
  <c r="W726" i="2"/>
  <c r="W244" i="5" s="1"/>
  <c r="W232" i="5"/>
  <c r="Y726" i="2"/>
  <c r="Y244" i="5" s="1"/>
  <c r="Y232" i="5"/>
  <c r="Z726" i="2"/>
  <c r="Z244" i="5" s="1"/>
  <c r="Z232" i="5"/>
  <c r="AF726" i="2"/>
  <c r="AF244" i="5" s="1"/>
  <c r="AF232" i="5"/>
  <c r="U629" i="2"/>
  <c r="T638" i="2"/>
  <c r="T650" i="2" s="1"/>
  <c r="X643" i="2"/>
  <c r="X855" i="2"/>
  <c r="X95" i="5" s="1"/>
  <c r="X97" i="5"/>
  <c r="AF855" i="2"/>
  <c r="AF95" i="5" s="1"/>
  <c r="AF97" i="5"/>
  <c r="AD742" i="2"/>
  <c r="Z742" i="2"/>
  <c r="Z749" i="2" s="1"/>
  <c r="AA726" i="2"/>
  <c r="AA244" i="5" s="1"/>
  <c r="AA232" i="5"/>
  <c r="AC726" i="2"/>
  <c r="AC244" i="5" s="1"/>
  <c r="AC232" i="5"/>
  <c r="AC763" i="2"/>
  <c r="X650" i="2"/>
  <c r="AB650" i="2"/>
  <c r="AE613" i="2"/>
  <c r="AE205" i="5" s="1"/>
  <c r="AE193" i="5"/>
  <c r="AF613" i="2"/>
  <c r="AF205" i="5" s="1"/>
  <c r="AF193" i="5"/>
  <c r="AD613" i="2"/>
  <c r="AD205" i="5" s="1"/>
  <c r="AD193" i="5"/>
  <c r="Z864" i="2"/>
  <c r="Z104" i="5" s="1"/>
  <c r="Z105" i="5"/>
  <c r="Y788" i="2"/>
  <c r="AC747" i="2"/>
  <c r="AC746" i="2" s="1"/>
  <c r="AC749" i="2" s="1"/>
  <c r="AC228" i="5"/>
  <c r="AE340" i="2"/>
  <c r="AB267" i="2"/>
  <c r="AB43" i="5" s="1"/>
  <c r="W267" i="2"/>
  <c r="W43" i="5" s="1"/>
  <c r="Y747" i="2"/>
  <c r="Y746" i="2" s="1"/>
  <c r="Y228" i="5"/>
  <c r="AC341" i="2"/>
  <c r="X268" i="2"/>
  <c r="X44" i="5" s="1"/>
  <c r="Y270" i="2"/>
  <c r="Y46" i="5" s="1"/>
  <c r="AB524" i="2"/>
  <c r="AB64" i="5" s="1"/>
  <c r="AF267" i="2"/>
  <c r="AF43" i="5" s="1"/>
  <c r="U747" i="2"/>
  <c r="U746" i="2" s="1"/>
  <c r="U749" i="2" s="1"/>
  <c r="U228" i="5"/>
  <c r="V712" i="2"/>
  <c r="V230" i="5" s="1"/>
  <c r="Z712" i="2"/>
  <c r="Z230" i="5" s="1"/>
  <c r="Z227" i="5"/>
  <c r="U712" i="2"/>
  <c r="U230" i="5" s="1"/>
  <c r="U227" i="5"/>
  <c r="AC712" i="2"/>
  <c r="AC230" i="5" s="1"/>
  <c r="Y596" i="2"/>
  <c r="Y188" i="5" s="1"/>
  <c r="AC823" i="2"/>
  <c r="Y634" i="2"/>
  <c r="Y633" i="2" s="1"/>
  <c r="AC634" i="2"/>
  <c r="AC633" i="2" s="1"/>
  <c r="AC636" i="2" s="1"/>
  <c r="AC189" i="5"/>
  <c r="U634" i="2"/>
  <c r="U633" i="2" s="1"/>
  <c r="U189" i="5"/>
  <c r="AC599" i="2"/>
  <c r="AC191" i="5" s="1"/>
  <c r="AC188" i="5"/>
  <c r="AE633" i="2"/>
  <c r="AE636" i="2" s="1"/>
  <c r="U596" i="2"/>
  <c r="AA536" i="2"/>
  <c r="AA76" i="5" s="1"/>
  <c r="AD339" i="2"/>
  <c r="AB346" i="2"/>
  <c r="X341" i="2"/>
  <c r="AF346" i="2"/>
  <c r="AE267" i="2"/>
  <c r="AE43" i="5" s="1"/>
  <c r="AF268" i="2"/>
  <c r="AF44" i="5" s="1"/>
  <c r="X518" i="2"/>
  <c r="X58" i="5" s="1"/>
  <c r="AD265" i="2"/>
  <c r="AD41" i="5" s="1"/>
  <c r="U268" i="2"/>
  <c r="U44" i="5" s="1"/>
  <c r="AD270" i="2"/>
  <c r="AD46" i="5" s="1"/>
  <c r="R270" i="2"/>
  <c r="R46" i="5" s="1"/>
  <c r="R726" i="2"/>
  <c r="R244" i="5" s="1"/>
  <c r="AF643" i="2"/>
  <c r="Z643" i="2"/>
  <c r="AB864" i="2"/>
  <c r="AB104" i="5" s="1"/>
  <c r="Y869" i="2"/>
  <c r="Y109" i="5" s="1"/>
  <c r="Y749" i="2"/>
  <c r="S726" i="2"/>
  <c r="S244" i="5" s="1"/>
  <c r="AD638" i="2"/>
  <c r="AD650" i="2" s="1"/>
  <c r="AE643" i="2"/>
  <c r="AC802" i="2"/>
  <c r="R643" i="2"/>
  <c r="S643" i="2"/>
  <c r="T864" i="2"/>
  <c r="T104" i="5" s="1"/>
  <c r="AD864" i="2"/>
  <c r="AD104" i="5" s="1"/>
  <c r="W643" i="2"/>
  <c r="Z832" i="2"/>
  <c r="Z870" i="2"/>
  <c r="V832" i="2"/>
  <c r="V870" i="2"/>
  <c r="AB832" i="2"/>
  <c r="AB870" i="2"/>
  <c r="V818" i="2"/>
  <c r="V856" i="2"/>
  <c r="V96" i="5" s="1"/>
  <c r="AE638" i="2"/>
  <c r="U827" i="2"/>
  <c r="U865" i="2"/>
  <c r="AC827" i="2"/>
  <c r="AC865" i="2"/>
  <c r="AD832" i="2"/>
  <c r="AD870" i="2"/>
  <c r="S536" i="2"/>
  <c r="S76" i="5" s="1"/>
  <c r="AB341" i="2"/>
  <c r="W173" i="2"/>
  <c r="AD726" i="2"/>
  <c r="AD244" i="5" s="1"/>
  <c r="S818" i="2"/>
  <c r="S856" i="2"/>
  <c r="AA818" i="2"/>
  <c r="AA856" i="2"/>
  <c r="T855" i="2"/>
  <c r="T95" i="5" s="1"/>
  <c r="AB855" i="2"/>
  <c r="AB95" i="5" s="1"/>
  <c r="S827" i="2"/>
  <c r="S839" i="2" s="1"/>
  <c r="S865" i="2"/>
  <c r="AA827" i="2"/>
  <c r="AA839" i="2" s="1"/>
  <c r="AA865" i="2"/>
  <c r="Z827" i="2"/>
  <c r="U643" i="2"/>
  <c r="U650" i="2" s="1"/>
  <c r="T818" i="2"/>
  <c r="AB818" i="2"/>
  <c r="T827" i="2"/>
  <c r="AB827" i="2"/>
  <c r="AD827" i="2"/>
  <c r="R638" i="2"/>
  <c r="S638" i="2"/>
  <c r="Y818" i="2"/>
  <c r="Y856" i="2"/>
  <c r="Y832" i="2"/>
  <c r="Z818" i="2"/>
  <c r="Z856" i="2"/>
  <c r="Z96" i="5" s="1"/>
  <c r="T832" i="2"/>
  <c r="T870" i="2"/>
  <c r="AC818" i="2"/>
  <c r="AC856" i="2"/>
  <c r="Z629" i="2"/>
  <c r="Z265" i="2"/>
  <c r="Z41" i="5" s="1"/>
  <c r="AA267" i="2"/>
  <c r="AA43" i="5" s="1"/>
  <c r="AB268" i="2"/>
  <c r="AB44" i="5" s="1"/>
  <c r="AC270" i="2"/>
  <c r="AC46" i="5" s="1"/>
  <c r="AE726" i="2"/>
  <c r="AE244" i="5" s="1"/>
  <c r="AF638" i="2"/>
  <c r="AF650" i="2" s="1"/>
  <c r="R832" i="2"/>
  <c r="R870" i="2"/>
  <c r="Y643" i="2"/>
  <c r="Y650" i="2" s="1"/>
  <c r="X864" i="2"/>
  <c r="X104" i="5" s="1"/>
  <c r="AF864" i="2"/>
  <c r="AF104" i="5" s="1"/>
  <c r="X832" i="2"/>
  <c r="X870" i="2"/>
  <c r="AF832" i="2"/>
  <c r="AF870" i="2"/>
  <c r="R818" i="2"/>
  <c r="R856" i="2"/>
  <c r="Y629" i="2"/>
  <c r="V638" i="2"/>
  <c r="V650" i="2" s="1"/>
  <c r="W638" i="2"/>
  <c r="U818" i="2"/>
  <c r="U856" i="2"/>
  <c r="Y827" i="2"/>
  <c r="Y865" i="2"/>
  <c r="U869" i="2"/>
  <c r="U109" i="5" s="1"/>
  <c r="AC869" i="2"/>
  <c r="AC109" i="5" s="1"/>
  <c r="AD629" i="2"/>
  <c r="R864" i="2"/>
  <c r="V864" i="2"/>
  <c r="Y823" i="2"/>
  <c r="Y860" i="2" s="1"/>
  <c r="AF712" i="2"/>
  <c r="AF230" i="5" s="1"/>
  <c r="AE599" i="2"/>
  <c r="AE191" i="5" s="1"/>
  <c r="AE802" i="2"/>
  <c r="U726" i="2"/>
  <c r="U244" i="5" s="1"/>
  <c r="W818" i="2"/>
  <c r="W856" i="2"/>
  <c r="AE818" i="2"/>
  <c r="AE856" i="2"/>
  <c r="W827" i="2"/>
  <c r="W839" i="2" s="1"/>
  <c r="W865" i="2"/>
  <c r="AE827" i="2"/>
  <c r="AE839" i="2" s="1"/>
  <c r="AE865" i="2"/>
  <c r="W869" i="2"/>
  <c r="W109" i="5" s="1"/>
  <c r="AE869" i="2"/>
  <c r="AE109" i="5" s="1"/>
  <c r="AC643" i="2"/>
  <c r="AC650" i="2" s="1"/>
  <c r="X818" i="2"/>
  <c r="AF818" i="2"/>
  <c r="X827" i="2"/>
  <c r="X839" i="2" s="1"/>
  <c r="AF827" i="2"/>
  <c r="V629" i="2"/>
  <c r="Z638" i="2"/>
  <c r="Z650" i="2" s="1"/>
  <c r="AA638" i="2"/>
  <c r="U832" i="2"/>
  <c r="AC832" i="2"/>
  <c r="AD818" i="2"/>
  <c r="AD856" i="2"/>
  <c r="R827" i="2"/>
  <c r="R839" i="2" s="1"/>
  <c r="V827" i="2"/>
  <c r="V839" i="2" s="1"/>
  <c r="U822" i="2"/>
  <c r="U860" i="2"/>
  <c r="AC822" i="2"/>
  <c r="AC825" i="2" s="1"/>
  <c r="AC860" i="2"/>
  <c r="AF822" i="2"/>
  <c r="AF860" i="2"/>
  <c r="Y822" i="2"/>
  <c r="Y825" i="2" s="1"/>
  <c r="X267" i="2"/>
  <c r="X43" i="5" s="1"/>
  <c r="Y268" i="2"/>
  <c r="Y44" i="5" s="1"/>
  <c r="Y536" i="2"/>
  <c r="Y76" i="5" s="1"/>
  <c r="U536" i="2"/>
  <c r="U76" i="5" s="1"/>
  <c r="AC536" i="2"/>
  <c r="AC76" i="5" s="1"/>
  <c r="R747" i="2"/>
  <c r="R746" i="2" s="1"/>
  <c r="R749" i="2" s="1"/>
  <c r="R709" i="2"/>
  <c r="AB823" i="2"/>
  <c r="AB634" i="2"/>
  <c r="AB633" i="2" s="1"/>
  <c r="AB636" i="2" s="1"/>
  <c r="R823" i="2"/>
  <c r="R634" i="2"/>
  <c r="R633" i="2" s="1"/>
  <c r="R636" i="2" s="1"/>
  <c r="R596" i="2"/>
  <c r="S596" i="2"/>
  <c r="S823" i="2"/>
  <c r="S634" i="2"/>
  <c r="S633" i="2" s="1"/>
  <c r="Y490" i="2"/>
  <c r="Y519" i="2" s="1"/>
  <c r="Y59" i="5" s="1"/>
  <c r="Y341" i="2"/>
  <c r="W486" i="2"/>
  <c r="W515" i="2" s="1"/>
  <c r="W55" i="5" s="1"/>
  <c r="W337" i="2"/>
  <c r="S489" i="2"/>
  <c r="S518" i="2" s="1"/>
  <c r="S58" i="5" s="1"/>
  <c r="S340" i="2"/>
  <c r="R495" i="2"/>
  <c r="R524" i="2" s="1"/>
  <c r="R64" i="5" s="1"/>
  <c r="R346" i="2"/>
  <c r="T508" i="2"/>
  <c r="T537" i="2" s="1"/>
  <c r="T77" i="5" s="1"/>
  <c r="T359" i="2"/>
  <c r="R486" i="2"/>
  <c r="R515" i="2" s="1"/>
  <c r="R55" i="5" s="1"/>
  <c r="R337" i="2"/>
  <c r="V515" i="2"/>
  <c r="V55" i="5" s="1"/>
  <c r="T489" i="2"/>
  <c r="T518" i="2" s="1"/>
  <c r="T58" i="5" s="1"/>
  <c r="T340" i="2"/>
  <c r="AC508" i="2"/>
  <c r="AC537" i="2" s="1"/>
  <c r="AC77" i="5" s="1"/>
  <c r="AC359" i="2"/>
  <c r="V507" i="2"/>
  <c r="V358" i="2"/>
  <c r="AB250" i="2"/>
  <c r="AB265" i="2" s="1"/>
  <c r="AB41" i="5" s="1"/>
  <c r="AB171" i="2"/>
  <c r="AC252" i="2"/>
  <c r="AC267" i="2" s="1"/>
  <c r="AC43" i="5" s="1"/>
  <c r="AC173" i="2"/>
  <c r="AD253" i="2"/>
  <c r="AD268" i="2" s="1"/>
  <c r="AD44" i="5" s="1"/>
  <c r="AD174" i="2"/>
  <c r="AE255" i="2"/>
  <c r="AE270" i="2" s="1"/>
  <c r="AE46" i="5" s="1"/>
  <c r="AE176" i="2"/>
  <c r="X488" i="2"/>
  <c r="X517" i="2" s="1"/>
  <c r="X57" i="5" s="1"/>
  <c r="X339" i="2"/>
  <c r="AF488" i="2"/>
  <c r="AF517" i="2" s="1"/>
  <c r="AF57" i="5" s="1"/>
  <c r="AF339" i="2"/>
  <c r="Y489" i="2"/>
  <c r="Y518" i="2" s="1"/>
  <c r="Y58" i="5" s="1"/>
  <c r="Y340" i="2"/>
  <c r="R490" i="2"/>
  <c r="R519" i="2" s="1"/>
  <c r="R59" i="5" s="1"/>
  <c r="R341" i="2"/>
  <c r="Z490" i="2"/>
  <c r="Z519" i="2" s="1"/>
  <c r="Z59" i="5" s="1"/>
  <c r="Z341" i="2"/>
  <c r="U250" i="2"/>
  <c r="U171" i="2"/>
  <c r="V252" i="2"/>
  <c r="V267" i="2" s="1"/>
  <c r="V43" i="5" s="1"/>
  <c r="V173" i="2"/>
  <c r="W253" i="2"/>
  <c r="W268" i="2" s="1"/>
  <c r="W44" i="5" s="1"/>
  <c r="W174" i="2"/>
  <c r="X255" i="2"/>
  <c r="X270" i="2" s="1"/>
  <c r="X46" i="5" s="1"/>
  <c r="X176" i="2"/>
  <c r="W265" i="2"/>
  <c r="W41" i="5" s="1"/>
  <c r="AE265" i="2"/>
  <c r="AE41" i="5" s="1"/>
  <c r="E33" i="2"/>
  <c r="D35" i="2"/>
  <c r="D37" i="2" s="1"/>
  <c r="D5" i="5" s="1"/>
  <c r="T709" i="2"/>
  <c r="T747" i="2"/>
  <c r="T746" i="2" s="1"/>
  <c r="T749" i="2" s="1"/>
  <c r="S709" i="2"/>
  <c r="S747" i="2"/>
  <c r="S746" i="2" s="1"/>
  <c r="S749" i="2" s="1"/>
  <c r="AA709" i="2"/>
  <c r="AA747" i="2"/>
  <c r="AA746" i="2" s="1"/>
  <c r="AA749" i="2" s="1"/>
  <c r="V823" i="2"/>
  <c r="V634" i="2"/>
  <c r="V633" i="2" s="1"/>
  <c r="V636" i="2" s="1"/>
  <c r="V596" i="2"/>
  <c r="W596" i="2"/>
  <c r="W823" i="2"/>
  <c r="W634" i="2"/>
  <c r="W633" i="2" s="1"/>
  <c r="W636" i="2" s="1"/>
  <c r="AB596" i="2"/>
  <c r="Y447" i="2"/>
  <c r="W488" i="2"/>
  <c r="W517" i="2" s="1"/>
  <c r="W57" i="5" s="1"/>
  <c r="W339" i="2"/>
  <c r="U486" i="2"/>
  <c r="U515" i="2" s="1"/>
  <c r="U55" i="5" s="1"/>
  <c r="U337" i="2"/>
  <c r="AC486" i="2"/>
  <c r="AC515" i="2" s="1"/>
  <c r="AC55" i="5" s="1"/>
  <c r="AC337" i="2"/>
  <c r="Y488" i="2"/>
  <c r="Y517" i="2" s="1"/>
  <c r="Y57" i="5" s="1"/>
  <c r="Y339" i="2"/>
  <c r="R489" i="2"/>
  <c r="R518" i="2" s="1"/>
  <c r="R58" i="5" s="1"/>
  <c r="R340" i="2"/>
  <c r="Z489" i="2"/>
  <c r="Z518" i="2" s="1"/>
  <c r="Z58" i="5" s="1"/>
  <c r="Z340" i="2"/>
  <c r="S490" i="2"/>
  <c r="S519" i="2" s="1"/>
  <c r="S59" i="5" s="1"/>
  <c r="S341" i="2"/>
  <c r="AA490" i="2"/>
  <c r="AA519" i="2" s="1"/>
  <c r="AA59" i="5" s="1"/>
  <c r="AA341" i="2"/>
  <c r="AE486" i="2"/>
  <c r="AE515" i="2" s="1"/>
  <c r="AE55" i="5" s="1"/>
  <c r="AE337" i="2"/>
  <c r="AA489" i="2"/>
  <c r="AA518" i="2" s="1"/>
  <c r="AA58" i="5" s="1"/>
  <c r="AA340" i="2"/>
  <c r="V495" i="2"/>
  <c r="V524" i="2" s="1"/>
  <c r="V64" i="5" s="1"/>
  <c r="V346" i="2"/>
  <c r="X508" i="2"/>
  <c r="X537" i="2" s="1"/>
  <c r="X77" i="5" s="1"/>
  <c r="X359" i="2"/>
  <c r="Z486" i="2"/>
  <c r="Z515" i="2" s="1"/>
  <c r="Z55" i="5" s="1"/>
  <c r="Z337" i="2"/>
  <c r="AB489" i="2"/>
  <c r="AB518" i="2" s="1"/>
  <c r="AB58" i="5" s="1"/>
  <c r="AB340" i="2"/>
  <c r="AE495" i="2"/>
  <c r="AE524" i="2" s="1"/>
  <c r="AE64" i="5" s="1"/>
  <c r="AE346" i="2"/>
  <c r="Y495" i="2"/>
  <c r="Y524" i="2" s="1"/>
  <c r="Y64" i="5" s="1"/>
  <c r="Y346" i="2"/>
  <c r="R507" i="2"/>
  <c r="R358" i="2"/>
  <c r="S508" i="2"/>
  <c r="S359" i="2"/>
  <c r="AA508" i="2"/>
  <c r="AA359" i="2"/>
  <c r="W536" i="2"/>
  <c r="W76" i="5" s="1"/>
  <c r="AE536" i="2"/>
  <c r="AE76" i="5" s="1"/>
  <c r="AF171" i="2"/>
  <c r="AF250" i="2"/>
  <c r="AF265" i="2" s="1"/>
  <c r="AF41" i="5" s="1"/>
  <c r="R174" i="2"/>
  <c r="R253" i="2"/>
  <c r="R268" i="2" s="1"/>
  <c r="R44" i="5" s="1"/>
  <c r="S176" i="2"/>
  <c r="S255" i="2"/>
  <c r="S270" i="2" s="1"/>
  <c r="S46" i="5" s="1"/>
  <c r="T507" i="2"/>
  <c r="T536" i="2" s="1"/>
  <c r="T76" i="5" s="1"/>
  <c r="AB536" i="2"/>
  <c r="AB76" i="5" s="1"/>
  <c r="Y250" i="2"/>
  <c r="Y171" i="2"/>
  <c r="Z252" i="2"/>
  <c r="Z267" i="2" s="1"/>
  <c r="Z43" i="5" s="1"/>
  <c r="Z173" i="2"/>
  <c r="AA253" i="2"/>
  <c r="AA268" i="2" s="1"/>
  <c r="AA44" i="5" s="1"/>
  <c r="AA174" i="2"/>
  <c r="AB255" i="2"/>
  <c r="AB270" i="2" s="1"/>
  <c r="AB46" i="5" s="1"/>
  <c r="AB176" i="2"/>
  <c r="X486" i="2"/>
  <c r="X515" i="2" s="1"/>
  <c r="X55" i="5" s="1"/>
  <c r="X337" i="2"/>
  <c r="AF486" i="2"/>
  <c r="AF515" i="2" s="1"/>
  <c r="AF55" i="5" s="1"/>
  <c r="AF337" i="2"/>
  <c r="X709" i="2"/>
  <c r="X747" i="2"/>
  <c r="X746" i="2" s="1"/>
  <c r="X749" i="2" s="1"/>
  <c r="AD747" i="2"/>
  <c r="AD746" i="2" s="1"/>
  <c r="AD749" i="2" s="1"/>
  <c r="AD709" i="2"/>
  <c r="T823" i="2"/>
  <c r="T634" i="2"/>
  <c r="T633" i="2" s="1"/>
  <c r="T636" i="2" s="1"/>
  <c r="Z823" i="2"/>
  <c r="Z596" i="2"/>
  <c r="Z634" i="2"/>
  <c r="Z633" i="2" s="1"/>
  <c r="Z636" i="2" s="1"/>
  <c r="AE488" i="2"/>
  <c r="AE517" i="2" s="1"/>
  <c r="AE57" i="5" s="1"/>
  <c r="AE339" i="2"/>
  <c r="R488" i="2"/>
  <c r="R517" i="2" s="1"/>
  <c r="R57" i="5" s="1"/>
  <c r="R339" i="2"/>
  <c r="T490" i="2"/>
  <c r="T519" i="2" s="1"/>
  <c r="T59" i="5" s="1"/>
  <c r="T341" i="2"/>
  <c r="Z495" i="2"/>
  <c r="Z524" i="2" s="1"/>
  <c r="Z64" i="5" s="1"/>
  <c r="Z346" i="2"/>
  <c r="AB508" i="2"/>
  <c r="AB537" i="2" s="1"/>
  <c r="AB77" i="5" s="1"/>
  <c r="AB359" i="2"/>
  <c r="S488" i="2"/>
  <c r="S517" i="2" s="1"/>
  <c r="S57" i="5" s="1"/>
  <c r="S339" i="2"/>
  <c r="U490" i="2"/>
  <c r="U519" i="2" s="1"/>
  <c r="U59" i="5" s="1"/>
  <c r="U341" i="2"/>
  <c r="U508" i="2"/>
  <c r="U537" i="2" s="1"/>
  <c r="U77" i="5" s="1"/>
  <c r="U359" i="2"/>
  <c r="AD507" i="2"/>
  <c r="AD358" i="2"/>
  <c r="T250" i="2"/>
  <c r="T265" i="2" s="1"/>
  <c r="T41" i="5" s="1"/>
  <c r="T171" i="2"/>
  <c r="U252" i="2"/>
  <c r="U267" i="2" s="1"/>
  <c r="U43" i="5" s="1"/>
  <c r="U173" i="2"/>
  <c r="V253" i="2"/>
  <c r="V268" i="2" s="1"/>
  <c r="V44" i="5" s="1"/>
  <c r="V174" i="2"/>
  <c r="W255" i="2"/>
  <c r="W270" i="2" s="1"/>
  <c r="W46" i="5" s="1"/>
  <c r="W176" i="2"/>
  <c r="T488" i="2"/>
  <c r="T517" i="2" s="1"/>
  <c r="T57" i="5" s="1"/>
  <c r="T339" i="2"/>
  <c r="AB488" i="2"/>
  <c r="AB517" i="2" s="1"/>
  <c r="AB57" i="5" s="1"/>
  <c r="AB339" i="2"/>
  <c r="U489" i="2"/>
  <c r="U518" i="2" s="1"/>
  <c r="U58" i="5" s="1"/>
  <c r="U340" i="2"/>
  <c r="AC489" i="2"/>
  <c r="AC518" i="2" s="1"/>
  <c r="AC58" i="5" s="1"/>
  <c r="AC340" i="2"/>
  <c r="V490" i="2"/>
  <c r="V519" i="2" s="1"/>
  <c r="V59" i="5" s="1"/>
  <c r="V341" i="2"/>
  <c r="AD490" i="2"/>
  <c r="AD519" i="2" s="1"/>
  <c r="AD59" i="5" s="1"/>
  <c r="AD341" i="2"/>
  <c r="AC250" i="2"/>
  <c r="AC171" i="2"/>
  <c r="AD252" i="2"/>
  <c r="AD267" i="2" s="1"/>
  <c r="AD43" i="5" s="1"/>
  <c r="AD173" i="2"/>
  <c r="AE253" i="2"/>
  <c r="AE268" i="2" s="1"/>
  <c r="AE44" i="5" s="1"/>
  <c r="AE174" i="2"/>
  <c r="AF255" i="2"/>
  <c r="AF270" i="2" s="1"/>
  <c r="AF46" i="5" s="1"/>
  <c r="AF176" i="2"/>
  <c r="S265" i="2"/>
  <c r="S41" i="5" s="1"/>
  <c r="AA265" i="2"/>
  <c r="AA41" i="5" s="1"/>
  <c r="AB709" i="2"/>
  <c r="AB747" i="2"/>
  <c r="AB746" i="2" s="1"/>
  <c r="AB749" i="2" s="1"/>
  <c r="W709" i="2"/>
  <c r="W747" i="2"/>
  <c r="W746" i="2" s="1"/>
  <c r="AE709" i="2"/>
  <c r="AE747" i="2"/>
  <c r="AE746" i="2" s="1"/>
  <c r="AE749" i="2" s="1"/>
  <c r="AD823" i="2"/>
  <c r="AD596" i="2"/>
  <c r="AD634" i="2"/>
  <c r="AD633" i="2" s="1"/>
  <c r="AD636" i="2" s="1"/>
  <c r="T596" i="2"/>
  <c r="AE823" i="2"/>
  <c r="AC447" i="2"/>
  <c r="U447" i="2"/>
  <c r="AF489" i="2"/>
  <c r="AF518" i="2" s="1"/>
  <c r="AF58" i="5" s="1"/>
  <c r="AF340" i="2"/>
  <c r="Y486" i="2"/>
  <c r="Y515" i="2" s="1"/>
  <c r="Y55" i="5" s="1"/>
  <c r="Y337" i="2"/>
  <c r="U488" i="2"/>
  <c r="U517" i="2" s="1"/>
  <c r="U57" i="5" s="1"/>
  <c r="U339" i="2"/>
  <c r="AC488" i="2"/>
  <c r="AC517" i="2" s="1"/>
  <c r="AC57" i="5" s="1"/>
  <c r="AC339" i="2"/>
  <c r="V489" i="2"/>
  <c r="V518" i="2" s="1"/>
  <c r="V58" i="5" s="1"/>
  <c r="V340" i="2"/>
  <c r="AD489" i="2"/>
  <c r="AD518" i="2" s="1"/>
  <c r="AD58" i="5" s="1"/>
  <c r="AD340" i="2"/>
  <c r="W490" i="2"/>
  <c r="W519" i="2" s="1"/>
  <c r="W59" i="5" s="1"/>
  <c r="W341" i="2"/>
  <c r="Z488" i="2"/>
  <c r="Z517" i="2" s="1"/>
  <c r="Z57" i="5" s="1"/>
  <c r="Z339" i="2"/>
  <c r="AE490" i="2"/>
  <c r="AE519" i="2" s="1"/>
  <c r="AE59" i="5" s="1"/>
  <c r="AE341" i="2"/>
  <c r="AD495" i="2"/>
  <c r="AD524" i="2" s="1"/>
  <c r="AD64" i="5" s="1"/>
  <c r="AD346" i="2"/>
  <c r="AF508" i="2"/>
  <c r="AF537" i="2" s="1"/>
  <c r="AF77" i="5" s="1"/>
  <c r="AF359" i="2"/>
  <c r="AD486" i="2"/>
  <c r="AD515" i="2" s="1"/>
  <c r="AD55" i="5" s="1"/>
  <c r="AD337" i="2"/>
  <c r="AA488" i="2"/>
  <c r="AA517" i="2" s="1"/>
  <c r="AA57" i="5" s="1"/>
  <c r="AA339" i="2"/>
  <c r="Y508" i="2"/>
  <c r="Y537" i="2" s="1"/>
  <c r="Y77" i="5" s="1"/>
  <c r="Y359" i="2"/>
  <c r="U495" i="2"/>
  <c r="U524" i="2" s="1"/>
  <c r="U64" i="5" s="1"/>
  <c r="U346" i="2"/>
  <c r="AC495" i="2"/>
  <c r="AC524" i="2" s="1"/>
  <c r="AC64" i="5" s="1"/>
  <c r="AC346" i="2"/>
  <c r="Z507" i="2"/>
  <c r="Z358" i="2"/>
  <c r="W508" i="2"/>
  <c r="W537" i="2" s="1"/>
  <c r="W77" i="5" s="1"/>
  <c r="W359" i="2"/>
  <c r="AE508" i="2"/>
  <c r="AE537" i="2" s="1"/>
  <c r="AE77" i="5" s="1"/>
  <c r="AE359" i="2"/>
  <c r="X171" i="2"/>
  <c r="X250" i="2"/>
  <c r="X265" i="2" s="1"/>
  <c r="X41" i="5" s="1"/>
  <c r="Y173" i="2"/>
  <c r="Y252" i="2"/>
  <c r="Y267" i="2" s="1"/>
  <c r="Y43" i="5" s="1"/>
  <c r="Z174" i="2"/>
  <c r="Z253" i="2"/>
  <c r="Z268" i="2" s="1"/>
  <c r="Z44" i="5" s="1"/>
  <c r="AA176" i="2"/>
  <c r="AA255" i="2"/>
  <c r="AA270" i="2" s="1"/>
  <c r="AA46" i="5" s="1"/>
  <c r="X507" i="2"/>
  <c r="X536" i="2" s="1"/>
  <c r="X76" i="5" s="1"/>
  <c r="AF536" i="2"/>
  <c r="AF76" i="5" s="1"/>
  <c r="R252" i="2"/>
  <c r="R267" i="2" s="1"/>
  <c r="R43" i="5" s="1"/>
  <c r="R173" i="2"/>
  <c r="S253" i="2"/>
  <c r="S268" i="2" s="1"/>
  <c r="S44" i="5" s="1"/>
  <c r="S174" i="2"/>
  <c r="T255" i="2"/>
  <c r="T270" i="2" s="1"/>
  <c r="T46" i="5" s="1"/>
  <c r="T176" i="2"/>
  <c r="T486" i="2"/>
  <c r="T515" i="2" s="1"/>
  <c r="T55" i="5" s="1"/>
  <c r="T337" i="2"/>
  <c r="AB486" i="2"/>
  <c r="AB515" i="2" s="1"/>
  <c r="AB55" i="5" s="1"/>
  <c r="AB337" i="2"/>
  <c r="C56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C22" i="2"/>
  <c r="C15" i="2"/>
  <c r="C92" i="1"/>
  <c r="C91" i="1"/>
  <c r="C85" i="1"/>
  <c r="C84" i="1"/>
  <c r="C8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E24" i="1"/>
  <c r="F24" i="1"/>
  <c r="G24" i="1"/>
  <c r="H24" i="1"/>
  <c r="I24" i="1"/>
  <c r="D24" i="1"/>
  <c r="C24" i="1"/>
  <c r="W749" i="2" l="1"/>
  <c r="S636" i="2"/>
  <c r="AD839" i="2"/>
  <c r="AE650" i="2"/>
  <c r="U825" i="2"/>
  <c r="Y839" i="2"/>
  <c r="Z855" i="2"/>
  <c r="Z95" i="5" s="1"/>
  <c r="AF839" i="2"/>
  <c r="S650" i="2"/>
  <c r="Z839" i="2"/>
  <c r="AA650" i="2"/>
  <c r="W650" i="2"/>
  <c r="V855" i="2"/>
  <c r="V95" i="5" s="1"/>
  <c r="U636" i="2"/>
  <c r="Y599" i="2"/>
  <c r="Y191" i="5" s="1"/>
  <c r="R104" i="5"/>
  <c r="Y864" i="2"/>
  <c r="Y105" i="5"/>
  <c r="R869" i="2"/>
  <c r="R109" i="5" s="1"/>
  <c r="R110" i="5"/>
  <c r="T869" i="2"/>
  <c r="T110" i="5"/>
  <c r="AB839" i="2"/>
  <c r="S864" i="2"/>
  <c r="S105" i="5"/>
  <c r="AA855" i="2"/>
  <c r="AA95" i="5" s="1"/>
  <c r="AA96" i="5"/>
  <c r="V869" i="2"/>
  <c r="V109" i="5" s="1"/>
  <c r="V110" i="5"/>
  <c r="AE864" i="2"/>
  <c r="AE104" i="5" s="1"/>
  <c r="AE105" i="5"/>
  <c r="AE855" i="2"/>
  <c r="AE95" i="5" s="1"/>
  <c r="AE96" i="5"/>
  <c r="AF869" i="2"/>
  <c r="AF109" i="5" s="1"/>
  <c r="AF110" i="5"/>
  <c r="AC855" i="2"/>
  <c r="AC95" i="5" s="1"/>
  <c r="AC96" i="5"/>
  <c r="AD869" i="2"/>
  <c r="AD110" i="5"/>
  <c r="U864" i="2"/>
  <c r="U104" i="5" s="1"/>
  <c r="U105" i="5"/>
  <c r="AD855" i="2"/>
  <c r="AD95" i="5" s="1"/>
  <c r="AD96" i="5"/>
  <c r="U855" i="2"/>
  <c r="U95" i="5" s="1"/>
  <c r="U96" i="5"/>
  <c r="R650" i="2"/>
  <c r="AA864" i="2"/>
  <c r="AA105" i="5"/>
  <c r="S855" i="2"/>
  <c r="S95" i="5" s="1"/>
  <c r="S96" i="5"/>
  <c r="AB869" i="2"/>
  <c r="AB110" i="5"/>
  <c r="Z869" i="2"/>
  <c r="Z110" i="5"/>
  <c r="W864" i="2"/>
  <c r="W104" i="5" s="1"/>
  <c r="W105" i="5"/>
  <c r="W855" i="2"/>
  <c r="W95" i="5" s="1"/>
  <c r="W96" i="5"/>
  <c r="V876" i="2"/>
  <c r="V116" i="5" s="1"/>
  <c r="V104" i="5"/>
  <c r="R855" i="2"/>
  <c r="R95" i="5" s="1"/>
  <c r="R96" i="5"/>
  <c r="X869" i="2"/>
  <c r="X109" i="5" s="1"/>
  <c r="X110" i="5"/>
  <c r="Y855" i="2"/>
  <c r="Y95" i="5" s="1"/>
  <c r="Y96" i="5"/>
  <c r="AC864" i="2"/>
  <c r="AC104" i="5" s="1"/>
  <c r="AC105" i="5"/>
  <c r="X712" i="2"/>
  <c r="X230" i="5" s="1"/>
  <c r="X227" i="5"/>
  <c r="W712" i="2"/>
  <c r="W230" i="5" s="1"/>
  <c r="W227" i="5"/>
  <c r="AD712" i="2"/>
  <c r="AD230" i="5" s="1"/>
  <c r="AD227" i="5"/>
  <c r="AA712" i="2"/>
  <c r="AA230" i="5" s="1"/>
  <c r="AA227" i="5"/>
  <c r="T712" i="2"/>
  <c r="T230" i="5" s="1"/>
  <c r="T227" i="5"/>
  <c r="S712" i="2"/>
  <c r="S230" i="5" s="1"/>
  <c r="S227" i="5"/>
  <c r="R712" i="2"/>
  <c r="R230" i="5" s="1"/>
  <c r="R227" i="5"/>
  <c r="AE712" i="2"/>
  <c r="AE230" i="5" s="1"/>
  <c r="AE227" i="5"/>
  <c r="AB712" i="2"/>
  <c r="AB230" i="5" s="1"/>
  <c r="AB227" i="5"/>
  <c r="Y636" i="2"/>
  <c r="AF859" i="2"/>
  <c r="AF99" i="5" s="1"/>
  <c r="AF100" i="5"/>
  <c r="U859" i="2"/>
  <c r="U99" i="5" s="1"/>
  <c r="U100" i="5"/>
  <c r="Y859" i="2"/>
  <c r="Y99" i="5" s="1"/>
  <c r="Y100" i="5"/>
  <c r="AC859" i="2"/>
  <c r="AC99" i="5" s="1"/>
  <c r="AC100" i="5"/>
  <c r="Z599" i="2"/>
  <c r="Z191" i="5" s="1"/>
  <c r="Z188" i="5"/>
  <c r="W599" i="2"/>
  <c r="W191" i="5" s="1"/>
  <c r="W188" i="5"/>
  <c r="AF862" i="2"/>
  <c r="AF102" i="5" s="1"/>
  <c r="T599" i="2"/>
  <c r="T191" i="5" s="1"/>
  <c r="T188" i="5"/>
  <c r="AB599" i="2"/>
  <c r="AB191" i="5" s="1"/>
  <c r="AB188" i="5"/>
  <c r="V599" i="2"/>
  <c r="V191" i="5" s="1"/>
  <c r="V188" i="5"/>
  <c r="S599" i="2"/>
  <c r="S191" i="5" s="1"/>
  <c r="S188" i="5"/>
  <c r="U599" i="2"/>
  <c r="U191" i="5" s="1"/>
  <c r="U188" i="5"/>
  <c r="AD599" i="2"/>
  <c r="AD191" i="5" s="1"/>
  <c r="AD188" i="5"/>
  <c r="R599" i="2"/>
  <c r="R191" i="5" s="1"/>
  <c r="R188" i="5"/>
  <c r="AE876" i="2"/>
  <c r="AE116" i="5" s="1"/>
  <c r="AF876" i="2"/>
  <c r="AF116" i="5" s="1"/>
  <c r="AF825" i="2"/>
  <c r="X876" i="2"/>
  <c r="X116" i="5" s="1"/>
  <c r="T839" i="2"/>
  <c r="AC839" i="2"/>
  <c r="U876" i="2"/>
  <c r="U116" i="5" s="1"/>
  <c r="U839" i="2"/>
  <c r="C107" i="1"/>
  <c r="C208" i="1"/>
  <c r="C103" i="2"/>
  <c r="C87" i="2"/>
  <c r="D87" i="2" s="1"/>
  <c r="C112" i="2"/>
  <c r="D112" i="2" s="1"/>
  <c r="E112" i="2" s="1"/>
  <c r="F112" i="2" s="1"/>
  <c r="G112" i="2" s="1"/>
  <c r="H112" i="2" s="1"/>
  <c r="I112" i="2" s="1"/>
  <c r="J112" i="2" s="1"/>
  <c r="K112" i="2" s="1"/>
  <c r="L112" i="2" s="1"/>
  <c r="M112" i="2" s="1"/>
  <c r="N112" i="2" s="1"/>
  <c r="O112" i="2" s="1"/>
  <c r="P112" i="2" s="1"/>
  <c r="Q112" i="2" s="1"/>
  <c r="R112" i="2" s="1"/>
  <c r="S112" i="2" s="1"/>
  <c r="T112" i="2" s="1"/>
  <c r="U112" i="2" s="1"/>
  <c r="V112" i="2" s="1"/>
  <c r="W112" i="2" s="1"/>
  <c r="X112" i="2" s="1"/>
  <c r="Y112" i="2" s="1"/>
  <c r="Z112" i="2" s="1"/>
  <c r="AA112" i="2" s="1"/>
  <c r="AB112" i="2" s="1"/>
  <c r="AC112" i="2" s="1"/>
  <c r="AD112" i="2" s="1"/>
  <c r="AE112" i="2" s="1"/>
  <c r="AF112" i="2" s="1"/>
  <c r="C96" i="2"/>
  <c r="D96" i="2" s="1"/>
  <c r="AB822" i="2"/>
  <c r="AB825" i="2" s="1"/>
  <c r="AB860" i="2"/>
  <c r="C88" i="2"/>
  <c r="D88" i="2" s="1"/>
  <c r="C104" i="2"/>
  <c r="AE822" i="2"/>
  <c r="AE825" i="2" s="1"/>
  <c r="AE860" i="2"/>
  <c r="AD822" i="2"/>
  <c r="AD825" i="2" s="1"/>
  <c r="AD860" i="2"/>
  <c r="T822" i="2"/>
  <c r="T825" i="2" s="1"/>
  <c r="T860" i="2"/>
  <c r="W822" i="2"/>
  <c r="W825" i="2" s="1"/>
  <c r="W860" i="2"/>
  <c r="V822" i="2"/>
  <c r="V825" i="2" s="1"/>
  <c r="V860" i="2"/>
  <c r="S822" i="2"/>
  <c r="S825" i="2" s="1"/>
  <c r="S860" i="2"/>
  <c r="R822" i="2"/>
  <c r="R825" i="2" s="1"/>
  <c r="R860" i="2"/>
  <c r="C108" i="1"/>
  <c r="C111" i="2"/>
  <c r="D111" i="2" s="1"/>
  <c r="E111" i="2" s="1"/>
  <c r="F111" i="2" s="1"/>
  <c r="G111" i="2" s="1"/>
  <c r="H111" i="2" s="1"/>
  <c r="I111" i="2" s="1"/>
  <c r="J111" i="2" s="1"/>
  <c r="K111" i="2" s="1"/>
  <c r="L111" i="2" s="1"/>
  <c r="M111" i="2" s="1"/>
  <c r="N111" i="2" s="1"/>
  <c r="O111" i="2" s="1"/>
  <c r="P111" i="2" s="1"/>
  <c r="Q111" i="2" s="1"/>
  <c r="R111" i="2" s="1"/>
  <c r="S111" i="2" s="1"/>
  <c r="T111" i="2" s="1"/>
  <c r="U111" i="2" s="1"/>
  <c r="V111" i="2" s="1"/>
  <c r="W111" i="2" s="1"/>
  <c r="C95" i="2"/>
  <c r="D95" i="2" s="1"/>
  <c r="Z822" i="2"/>
  <c r="Z825" i="2" s="1"/>
  <c r="Z860" i="2"/>
  <c r="S537" i="2"/>
  <c r="S77" i="5" s="1"/>
  <c r="F33" i="2"/>
  <c r="E35" i="2"/>
  <c r="E37" i="2" s="1"/>
  <c r="E5" i="5" s="1"/>
  <c r="U265" i="2"/>
  <c r="U41" i="5" s="1"/>
  <c r="AC265" i="2"/>
  <c r="AC41" i="5" s="1"/>
  <c r="AD536" i="2"/>
  <c r="AD76" i="5" s="1"/>
  <c r="V536" i="2"/>
  <c r="V76" i="5" s="1"/>
  <c r="Z536" i="2"/>
  <c r="Z76" i="5" s="1"/>
  <c r="AA537" i="2"/>
  <c r="AA77" i="5" s="1"/>
  <c r="Y265" i="2"/>
  <c r="Y41" i="5" s="1"/>
  <c r="R536" i="2"/>
  <c r="R76" i="5" s="1"/>
  <c r="C10" i="2"/>
  <c r="C12" i="2" s="1"/>
  <c r="C9" i="2"/>
  <c r="C11" i="2" s="1"/>
  <c r="T41" i="2"/>
  <c r="U41" i="2"/>
  <c r="V41" i="2"/>
  <c r="W41" i="2"/>
  <c r="X41" i="2"/>
  <c r="Y41" i="2"/>
  <c r="Z41" i="2"/>
  <c r="AA41" i="2"/>
  <c r="AB41" i="2"/>
  <c r="AC41" i="2"/>
  <c r="T45" i="2"/>
  <c r="U45" i="2"/>
  <c r="V45" i="2"/>
  <c r="W45" i="2"/>
  <c r="X45" i="2"/>
  <c r="Y45" i="2"/>
  <c r="Z45" i="2"/>
  <c r="AA45" i="2"/>
  <c r="AB45" i="2"/>
  <c r="AC45" i="2"/>
  <c r="T49" i="2"/>
  <c r="U49" i="2"/>
  <c r="V49" i="2"/>
  <c r="W49" i="2"/>
  <c r="X49" i="2"/>
  <c r="Y49" i="2"/>
  <c r="Z49" i="2"/>
  <c r="AA49" i="2"/>
  <c r="AB49" i="2"/>
  <c r="AC49" i="2"/>
  <c r="R41" i="2"/>
  <c r="S41" i="2"/>
  <c r="R45" i="2"/>
  <c r="S45" i="2"/>
  <c r="R49" i="2"/>
  <c r="S49" i="2"/>
  <c r="AC876" i="2" l="1"/>
  <c r="AC116" i="5" s="1"/>
  <c r="W876" i="2"/>
  <c r="W116" i="5" s="1"/>
  <c r="AD109" i="5"/>
  <c r="AD876" i="2"/>
  <c r="AD116" i="5" s="1"/>
  <c r="Z109" i="5"/>
  <c r="Z876" i="2"/>
  <c r="Z116" i="5" s="1"/>
  <c r="T876" i="2"/>
  <c r="T116" i="5" s="1"/>
  <c r="T109" i="5"/>
  <c r="Y876" i="2"/>
  <c r="Y116" i="5" s="1"/>
  <c r="Y104" i="5"/>
  <c r="S876" i="2"/>
  <c r="S116" i="5" s="1"/>
  <c r="S104" i="5"/>
  <c r="AB109" i="5"/>
  <c r="AB876" i="2"/>
  <c r="AB116" i="5" s="1"/>
  <c r="AA876" i="2"/>
  <c r="AA116" i="5" s="1"/>
  <c r="AA104" i="5"/>
  <c r="R876" i="2"/>
  <c r="R116" i="5" s="1"/>
  <c r="C109" i="1"/>
  <c r="C207" i="1" s="1"/>
  <c r="Y862" i="2"/>
  <c r="Y102" i="5" s="1"/>
  <c r="U862" i="2"/>
  <c r="U102" i="5" s="1"/>
  <c r="AC862" i="2"/>
  <c r="AC102" i="5" s="1"/>
  <c r="Z859" i="2"/>
  <c r="Z99" i="5" s="1"/>
  <c r="Z100" i="5"/>
  <c r="R859" i="2"/>
  <c r="R99" i="5" s="1"/>
  <c r="R100" i="5"/>
  <c r="V859" i="2"/>
  <c r="V99" i="5" s="1"/>
  <c r="V100" i="5"/>
  <c r="T859" i="2"/>
  <c r="T99" i="5" s="1"/>
  <c r="T100" i="5"/>
  <c r="AE859" i="2"/>
  <c r="AE99" i="5" s="1"/>
  <c r="AE100" i="5"/>
  <c r="AB859" i="2"/>
  <c r="AB99" i="5" s="1"/>
  <c r="AB100" i="5"/>
  <c r="S859" i="2"/>
  <c r="S99" i="5" s="1"/>
  <c r="S100" i="5"/>
  <c r="W859" i="2"/>
  <c r="W99" i="5" s="1"/>
  <c r="W100" i="5"/>
  <c r="AD859" i="2"/>
  <c r="AD99" i="5" s="1"/>
  <c r="AD100" i="5"/>
  <c r="W862" i="2"/>
  <c r="W102" i="5" s="1"/>
  <c r="D103" i="2"/>
  <c r="C119" i="2"/>
  <c r="D104" i="2"/>
  <c r="C120" i="2"/>
  <c r="G33" i="2"/>
  <c r="F35" i="2"/>
  <c r="F37" i="2" s="1"/>
  <c r="F5" i="5" s="1"/>
  <c r="X111" i="2"/>
  <c r="C94" i="2"/>
  <c r="C93" i="2"/>
  <c r="C92" i="2"/>
  <c r="C97" i="2"/>
  <c r="C86" i="2"/>
  <c r="C85" i="2"/>
  <c r="C84" i="2"/>
  <c r="C89" i="2"/>
  <c r="E96" i="2"/>
  <c r="D9" i="2"/>
  <c r="C16" i="2"/>
  <c r="D10" i="2"/>
  <c r="C17" i="2"/>
  <c r="C201" i="1"/>
  <c r="R862" i="2" l="1"/>
  <c r="R102" i="5" s="1"/>
  <c r="AD862" i="2"/>
  <c r="AD102" i="5" s="1"/>
  <c r="Z862" i="2"/>
  <c r="Z102" i="5" s="1"/>
  <c r="V862" i="2"/>
  <c r="V102" i="5" s="1"/>
  <c r="AE862" i="2"/>
  <c r="AE102" i="5" s="1"/>
  <c r="T862" i="2"/>
  <c r="T102" i="5" s="1"/>
  <c r="S862" i="2"/>
  <c r="S102" i="5" s="1"/>
  <c r="AB862" i="2"/>
  <c r="AB102" i="5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D120" i="2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D119" i="2"/>
  <c r="H33" i="2"/>
  <c r="G35" i="2"/>
  <c r="G37" i="2" s="1"/>
  <c r="G5" i="5" s="1"/>
  <c r="Y111" i="2"/>
  <c r="E95" i="2"/>
  <c r="F96" i="2"/>
  <c r="C24" i="2"/>
  <c r="C19" i="2"/>
  <c r="C18" i="2"/>
  <c r="C23" i="2"/>
  <c r="E10" i="2"/>
  <c r="E17" i="2" s="1"/>
  <c r="D17" i="2"/>
  <c r="D12" i="2"/>
  <c r="D16" i="2"/>
  <c r="E9" i="2"/>
  <c r="D11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C49" i="2"/>
  <c r="I33" i="2" l="1"/>
  <c r="H35" i="2"/>
  <c r="H37" i="2" s="1"/>
  <c r="H5" i="5" s="1"/>
  <c r="Y103" i="2"/>
  <c r="Y104" i="2"/>
  <c r="Z111" i="2"/>
  <c r="D89" i="2"/>
  <c r="C26" i="2"/>
  <c r="C110" i="2"/>
  <c r="C113" i="2"/>
  <c r="C109" i="2"/>
  <c r="C108" i="2"/>
  <c r="F95" i="2"/>
  <c r="C25" i="2"/>
  <c r="C105" i="2"/>
  <c r="C102" i="2"/>
  <c r="C101" i="2"/>
  <c r="C100" i="2"/>
  <c r="G96" i="2"/>
  <c r="D84" i="2"/>
  <c r="D86" i="2"/>
  <c r="D23" i="2"/>
  <c r="D18" i="2"/>
  <c r="D85" i="2"/>
  <c r="D24" i="2"/>
  <c r="D19" i="2"/>
  <c r="E24" i="2"/>
  <c r="E19" i="2"/>
  <c r="D97" i="2"/>
  <c r="D94" i="2"/>
  <c r="D93" i="2"/>
  <c r="D92" i="2"/>
  <c r="E16" i="2"/>
  <c r="E11" i="2"/>
  <c r="F9" i="2"/>
  <c r="F10" i="2"/>
  <c r="F17" i="2" s="1"/>
  <c r="E12" i="2"/>
  <c r="C98" i="2"/>
  <c r="C150" i="1"/>
  <c r="E889" i="2"/>
  <c r="F889" i="2"/>
  <c r="G889" i="2"/>
  <c r="H889" i="2"/>
  <c r="I889" i="2"/>
  <c r="J889" i="2"/>
  <c r="K889" i="2"/>
  <c r="L889" i="2"/>
  <c r="M889" i="2"/>
  <c r="N889" i="2"/>
  <c r="O889" i="2"/>
  <c r="P889" i="2"/>
  <c r="Q889" i="2"/>
  <c r="J33" i="2" l="1"/>
  <c r="I35" i="2"/>
  <c r="I37" i="2" s="1"/>
  <c r="I5" i="5" s="1"/>
  <c r="AA111" i="2"/>
  <c r="Z103" i="2"/>
  <c r="Z104" i="2"/>
  <c r="E84" i="2"/>
  <c r="C118" i="2"/>
  <c r="C117" i="2"/>
  <c r="C114" i="2"/>
  <c r="C21" i="2" s="1"/>
  <c r="C47" i="2" s="1"/>
  <c r="C14" i="2"/>
  <c r="C43" i="2" s="1"/>
  <c r="C121" i="2"/>
  <c r="C116" i="2"/>
  <c r="D26" i="2"/>
  <c r="D113" i="2"/>
  <c r="D108" i="2"/>
  <c r="D110" i="2"/>
  <c r="D109" i="2"/>
  <c r="E113" i="2"/>
  <c r="E108" i="2"/>
  <c r="E110" i="2"/>
  <c r="E109" i="2"/>
  <c r="G95" i="2"/>
  <c r="H96" i="2"/>
  <c r="E86" i="2"/>
  <c r="D25" i="2"/>
  <c r="D105" i="2"/>
  <c r="D121" i="2" s="1"/>
  <c r="D101" i="2"/>
  <c r="D102" i="2"/>
  <c r="D118" i="2" s="1"/>
  <c r="D100" i="2"/>
  <c r="E85" i="2"/>
  <c r="E89" i="2"/>
  <c r="E26" i="2"/>
  <c r="E23" i="2"/>
  <c r="E18" i="2"/>
  <c r="F19" i="2"/>
  <c r="F24" i="2"/>
  <c r="G10" i="2"/>
  <c r="G17" i="2" s="1"/>
  <c r="F12" i="2"/>
  <c r="D98" i="2"/>
  <c r="D14" i="2" s="1"/>
  <c r="D43" i="2" s="1"/>
  <c r="F16" i="2"/>
  <c r="F11" i="2"/>
  <c r="G9" i="2"/>
  <c r="E94" i="2"/>
  <c r="E93" i="2"/>
  <c r="E92" i="2"/>
  <c r="E97" i="2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C212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C173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C164" i="5"/>
  <c r="D146" i="5"/>
  <c r="D147" i="5"/>
  <c r="C146" i="5"/>
  <c r="C147" i="5"/>
  <c r="D141" i="5"/>
  <c r="D142" i="5"/>
  <c r="C141" i="5"/>
  <c r="C142" i="5"/>
  <c r="K33" i="2" l="1"/>
  <c r="J35" i="2"/>
  <c r="J37" i="2" s="1"/>
  <c r="J5" i="5" s="1"/>
  <c r="AA104" i="2"/>
  <c r="AA103" i="2"/>
  <c r="AB111" i="2"/>
  <c r="C51" i="2"/>
  <c r="F85" i="2"/>
  <c r="C28" i="2"/>
  <c r="D116" i="2"/>
  <c r="F84" i="2"/>
  <c r="D117" i="2"/>
  <c r="D114" i="2"/>
  <c r="D21" i="2" s="1"/>
  <c r="F109" i="2"/>
  <c r="F113" i="2"/>
  <c r="F108" i="2"/>
  <c r="F110" i="2"/>
  <c r="F86" i="2"/>
  <c r="E25" i="2"/>
  <c r="E105" i="2"/>
  <c r="E121" i="2" s="1"/>
  <c r="E102" i="2"/>
  <c r="E118" i="2" s="1"/>
  <c r="E101" i="2"/>
  <c r="E117" i="2" s="1"/>
  <c r="E100" i="2"/>
  <c r="E116" i="2" s="1"/>
  <c r="I96" i="2"/>
  <c r="E114" i="2"/>
  <c r="H95" i="2"/>
  <c r="F18" i="2"/>
  <c r="F23" i="2"/>
  <c r="F26" i="2"/>
  <c r="E98" i="2"/>
  <c r="E14" i="2" s="1"/>
  <c r="E43" i="2" s="1"/>
  <c r="G19" i="2"/>
  <c r="G24" i="2"/>
  <c r="H10" i="2"/>
  <c r="H17" i="2" s="1"/>
  <c r="G12" i="2"/>
  <c r="F89" i="2"/>
  <c r="G16" i="2"/>
  <c r="G11" i="2"/>
  <c r="H9" i="2"/>
  <c r="F94" i="2"/>
  <c r="F93" i="2"/>
  <c r="F92" i="2"/>
  <c r="F97" i="2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L33" i="2" l="1"/>
  <c r="K35" i="2"/>
  <c r="K37" i="2" s="1"/>
  <c r="K5" i="5" s="1"/>
  <c r="AB103" i="2"/>
  <c r="AC111" i="2"/>
  <c r="AB104" i="2"/>
  <c r="D28" i="2"/>
  <c r="D47" i="2"/>
  <c r="D51" i="2" s="1"/>
  <c r="G85" i="2"/>
  <c r="G89" i="2"/>
  <c r="G108" i="2"/>
  <c r="G110" i="2"/>
  <c r="G109" i="2"/>
  <c r="G113" i="2"/>
  <c r="G26" i="2"/>
  <c r="F114" i="2"/>
  <c r="I95" i="2"/>
  <c r="F25" i="2"/>
  <c r="F102" i="2"/>
  <c r="F118" i="2" s="1"/>
  <c r="F101" i="2"/>
  <c r="F117" i="2" s="1"/>
  <c r="F100" i="2"/>
  <c r="F116" i="2" s="1"/>
  <c r="F105" i="2"/>
  <c r="F121" i="2" s="1"/>
  <c r="J96" i="2"/>
  <c r="F98" i="2"/>
  <c r="F14" i="2" s="1"/>
  <c r="F43" i="2" s="1"/>
  <c r="H24" i="2"/>
  <c r="H19" i="2"/>
  <c r="G18" i="2"/>
  <c r="G23" i="2"/>
  <c r="I10" i="2"/>
  <c r="I17" i="2" s="1"/>
  <c r="H12" i="2"/>
  <c r="G84" i="2"/>
  <c r="G86" i="2"/>
  <c r="H16" i="2"/>
  <c r="H11" i="2"/>
  <c r="I9" i="2"/>
  <c r="G97" i="2"/>
  <c r="G93" i="2"/>
  <c r="G92" i="2"/>
  <c r="G94" i="2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M33" i="2" l="1"/>
  <c r="L35" i="2"/>
  <c r="L37" i="2" s="1"/>
  <c r="L5" i="5" s="1"/>
  <c r="AC104" i="2"/>
  <c r="AC103" i="2"/>
  <c r="AD111" i="2"/>
  <c r="H89" i="2"/>
  <c r="H113" i="2"/>
  <c r="H108" i="2"/>
  <c r="H110" i="2"/>
  <c r="H109" i="2"/>
  <c r="G114" i="2"/>
  <c r="K96" i="2"/>
  <c r="G25" i="2"/>
  <c r="G102" i="2"/>
  <c r="G118" i="2" s="1"/>
  <c r="G101" i="2"/>
  <c r="G117" i="2" s="1"/>
  <c r="G105" i="2"/>
  <c r="G121" i="2" s="1"/>
  <c r="G100" i="2"/>
  <c r="G116" i="2" s="1"/>
  <c r="J95" i="2"/>
  <c r="H85" i="2"/>
  <c r="H84" i="2"/>
  <c r="H86" i="2"/>
  <c r="H26" i="2"/>
  <c r="H23" i="2"/>
  <c r="H18" i="2"/>
  <c r="I24" i="2"/>
  <c r="I19" i="2"/>
  <c r="I16" i="2"/>
  <c r="J9" i="2"/>
  <c r="I11" i="2"/>
  <c r="I85" i="2" s="1"/>
  <c r="G98" i="2"/>
  <c r="G14" i="2" s="1"/>
  <c r="G43" i="2" s="1"/>
  <c r="H94" i="2"/>
  <c r="H93" i="2"/>
  <c r="H97" i="2"/>
  <c r="H92" i="2"/>
  <c r="J10" i="2"/>
  <c r="J17" i="2" s="1"/>
  <c r="I12" i="2"/>
  <c r="N33" i="2" l="1"/>
  <c r="M35" i="2"/>
  <c r="M37" i="2" s="1"/>
  <c r="M5" i="5" s="1"/>
  <c r="AD103" i="2"/>
  <c r="AE111" i="2"/>
  <c r="AD104" i="2"/>
  <c r="I86" i="2"/>
  <c r="I113" i="2"/>
  <c r="I108" i="2"/>
  <c r="I110" i="2"/>
  <c r="I109" i="2"/>
  <c r="H114" i="2"/>
  <c r="L96" i="2"/>
  <c r="K95" i="2"/>
  <c r="H25" i="2"/>
  <c r="H100" i="2"/>
  <c r="H116" i="2" s="1"/>
  <c r="H102" i="2"/>
  <c r="H118" i="2" s="1"/>
  <c r="H101" i="2"/>
  <c r="H117" i="2" s="1"/>
  <c r="H105" i="2"/>
  <c r="H121" i="2" s="1"/>
  <c r="I89" i="2"/>
  <c r="I84" i="2"/>
  <c r="J24" i="2"/>
  <c r="J19" i="2"/>
  <c r="I23" i="2"/>
  <c r="I18" i="2"/>
  <c r="I26" i="2"/>
  <c r="I94" i="2"/>
  <c r="I97" i="2"/>
  <c r="I92" i="2"/>
  <c r="I93" i="2"/>
  <c r="J16" i="2"/>
  <c r="K9" i="2"/>
  <c r="J11" i="2"/>
  <c r="K10" i="2"/>
  <c r="K17" i="2" s="1"/>
  <c r="J12" i="2"/>
  <c r="H98" i="2"/>
  <c r="H14" i="2" s="1"/>
  <c r="H43" i="2" s="1"/>
  <c r="O33" i="2" l="1"/>
  <c r="N35" i="2"/>
  <c r="N37" i="2" s="1"/>
  <c r="N5" i="5" s="1"/>
  <c r="AF111" i="2"/>
  <c r="AE104" i="2"/>
  <c r="AE103" i="2"/>
  <c r="J84" i="2"/>
  <c r="J110" i="2"/>
  <c r="J113" i="2"/>
  <c r="J108" i="2"/>
  <c r="J109" i="2"/>
  <c r="J89" i="2"/>
  <c r="M96" i="2"/>
  <c r="I114" i="2"/>
  <c r="I25" i="2"/>
  <c r="I105" i="2"/>
  <c r="I121" i="2" s="1"/>
  <c r="I100" i="2"/>
  <c r="I116" i="2" s="1"/>
  <c r="I102" i="2"/>
  <c r="I118" i="2" s="1"/>
  <c r="I101" i="2"/>
  <c r="I117" i="2" s="1"/>
  <c r="L95" i="2"/>
  <c r="I98" i="2"/>
  <c r="I14" i="2" s="1"/>
  <c r="I43" i="2" s="1"/>
  <c r="J18" i="2"/>
  <c r="J23" i="2"/>
  <c r="J26" i="2"/>
  <c r="J86" i="2"/>
  <c r="K24" i="2"/>
  <c r="K19" i="2"/>
  <c r="J93" i="2"/>
  <c r="J92" i="2"/>
  <c r="J97" i="2"/>
  <c r="J94" i="2"/>
  <c r="J85" i="2"/>
  <c r="L10" i="2"/>
  <c r="L17" i="2" s="1"/>
  <c r="K12" i="2"/>
  <c r="K16" i="2"/>
  <c r="K11" i="2"/>
  <c r="L9" i="2"/>
  <c r="P33" i="2" l="1"/>
  <c r="O35" i="2"/>
  <c r="O37" i="2" s="1"/>
  <c r="O5" i="5" s="1"/>
  <c r="AF104" i="2"/>
  <c r="AF103" i="2"/>
  <c r="K84" i="2"/>
  <c r="K89" i="2"/>
  <c r="K110" i="2"/>
  <c r="K109" i="2"/>
  <c r="K108" i="2"/>
  <c r="K113" i="2"/>
  <c r="J114" i="2"/>
  <c r="M95" i="2"/>
  <c r="N96" i="2"/>
  <c r="J25" i="2"/>
  <c r="J105" i="2"/>
  <c r="J121" i="2" s="1"/>
  <c r="J100" i="2"/>
  <c r="J116" i="2" s="1"/>
  <c r="J102" i="2"/>
  <c r="J118" i="2" s="1"/>
  <c r="J101" i="2"/>
  <c r="J117" i="2" s="1"/>
  <c r="L24" i="2"/>
  <c r="L19" i="2"/>
  <c r="J98" i="2"/>
  <c r="J14" i="2" s="1"/>
  <c r="J43" i="2" s="1"/>
  <c r="K18" i="2"/>
  <c r="K23" i="2"/>
  <c r="K26" i="2"/>
  <c r="K86" i="2"/>
  <c r="K85" i="2"/>
  <c r="L16" i="2"/>
  <c r="M9" i="2"/>
  <c r="L11" i="2"/>
  <c r="M10" i="2"/>
  <c r="M17" i="2" s="1"/>
  <c r="L12" i="2"/>
  <c r="K94" i="2"/>
  <c r="K93" i="2"/>
  <c r="K92" i="2"/>
  <c r="K97" i="2"/>
  <c r="Q33" i="2" l="1"/>
  <c r="P35" i="2"/>
  <c r="P37" i="2" s="1"/>
  <c r="P5" i="5" s="1"/>
  <c r="L89" i="2"/>
  <c r="L110" i="2"/>
  <c r="L109" i="2"/>
  <c r="L108" i="2"/>
  <c r="L113" i="2"/>
  <c r="K114" i="2"/>
  <c r="K25" i="2"/>
  <c r="K102" i="2"/>
  <c r="K118" i="2" s="1"/>
  <c r="K101" i="2"/>
  <c r="K117" i="2" s="1"/>
  <c r="K105" i="2"/>
  <c r="K121" i="2" s="1"/>
  <c r="K100" i="2"/>
  <c r="K116" i="2" s="1"/>
  <c r="N95" i="2"/>
  <c r="O96" i="2"/>
  <c r="L86" i="2"/>
  <c r="L23" i="2"/>
  <c r="L18" i="2"/>
  <c r="M24" i="2"/>
  <c r="M19" i="2"/>
  <c r="L84" i="2"/>
  <c r="L26" i="2"/>
  <c r="L85" i="2"/>
  <c r="M16" i="2"/>
  <c r="N9" i="2"/>
  <c r="M11" i="2"/>
  <c r="M84" i="2" s="1"/>
  <c r="L94" i="2"/>
  <c r="L92" i="2"/>
  <c r="L97" i="2"/>
  <c r="L93" i="2"/>
  <c r="K98" i="2"/>
  <c r="K14" i="2" s="1"/>
  <c r="K43" i="2" s="1"/>
  <c r="N10" i="2"/>
  <c r="N17" i="2" s="1"/>
  <c r="M12" i="2"/>
  <c r="R33" i="2" l="1"/>
  <c r="Q35" i="2"/>
  <c r="Q37" i="2" s="1"/>
  <c r="Q5" i="5" s="1"/>
  <c r="M89" i="2"/>
  <c r="M108" i="2"/>
  <c r="M113" i="2"/>
  <c r="M110" i="2"/>
  <c r="M109" i="2"/>
  <c r="L25" i="2"/>
  <c r="L102" i="2"/>
  <c r="L118" i="2" s="1"/>
  <c r="L101" i="2"/>
  <c r="L117" i="2" s="1"/>
  <c r="L105" i="2"/>
  <c r="L121" i="2" s="1"/>
  <c r="L100" i="2"/>
  <c r="L116" i="2" s="1"/>
  <c r="P96" i="2"/>
  <c r="L114" i="2"/>
  <c r="O95" i="2"/>
  <c r="M85" i="2"/>
  <c r="M86" i="2"/>
  <c r="N24" i="2"/>
  <c r="N19" i="2"/>
  <c r="M23" i="2"/>
  <c r="M18" i="2"/>
  <c r="M26" i="2"/>
  <c r="M93" i="2"/>
  <c r="M92" i="2"/>
  <c r="M97" i="2"/>
  <c r="M94" i="2"/>
  <c r="N16" i="2"/>
  <c r="O9" i="2"/>
  <c r="N11" i="2"/>
  <c r="L98" i="2"/>
  <c r="L14" i="2" s="1"/>
  <c r="L43" i="2" s="1"/>
  <c r="O10" i="2"/>
  <c r="O17" i="2" s="1"/>
  <c r="N12" i="2"/>
  <c r="S33" i="2" l="1"/>
  <c r="R35" i="2"/>
  <c r="R37" i="2" s="1"/>
  <c r="R5" i="5" s="1"/>
  <c r="N85" i="2"/>
  <c r="N108" i="2"/>
  <c r="N109" i="2"/>
  <c r="N113" i="2"/>
  <c r="N110" i="2"/>
  <c r="P95" i="2"/>
  <c r="M25" i="2"/>
  <c r="M105" i="2"/>
  <c r="M121" i="2" s="1"/>
  <c r="M100" i="2"/>
  <c r="M116" i="2" s="1"/>
  <c r="M102" i="2"/>
  <c r="M118" i="2" s="1"/>
  <c r="M101" i="2"/>
  <c r="M117" i="2" s="1"/>
  <c r="M114" i="2"/>
  <c r="Q96" i="2"/>
  <c r="R96" i="2" s="1"/>
  <c r="S96" i="2" s="1"/>
  <c r="T96" i="2" s="1"/>
  <c r="U96" i="2" s="1"/>
  <c r="V96" i="2" s="1"/>
  <c r="W96" i="2" s="1"/>
  <c r="X96" i="2" s="1"/>
  <c r="Y96" i="2" s="1"/>
  <c r="Z96" i="2" s="1"/>
  <c r="AA96" i="2" s="1"/>
  <c r="AB96" i="2" s="1"/>
  <c r="AC96" i="2" s="1"/>
  <c r="AD96" i="2" s="1"/>
  <c r="AE96" i="2" s="1"/>
  <c r="AF96" i="2" s="1"/>
  <c r="N84" i="2"/>
  <c r="M98" i="2"/>
  <c r="M14" i="2" s="1"/>
  <c r="M43" i="2" s="1"/>
  <c r="N86" i="2"/>
  <c r="N89" i="2"/>
  <c r="O24" i="2"/>
  <c r="O19" i="2"/>
  <c r="N18" i="2"/>
  <c r="N23" i="2"/>
  <c r="N26" i="2"/>
  <c r="N94" i="2"/>
  <c r="N93" i="2"/>
  <c r="N92" i="2"/>
  <c r="N97" i="2"/>
  <c r="O16" i="2"/>
  <c r="P9" i="2"/>
  <c r="O11" i="2"/>
  <c r="O84" i="2" s="1"/>
  <c r="P10" i="2"/>
  <c r="P17" i="2" s="1"/>
  <c r="O12" i="2"/>
  <c r="T33" i="2" l="1"/>
  <c r="S35" i="2"/>
  <c r="S37" i="2" s="1"/>
  <c r="S5" i="5" s="1"/>
  <c r="O86" i="2"/>
  <c r="O110" i="2"/>
  <c r="O108" i="2"/>
  <c r="O113" i="2"/>
  <c r="O109" i="2"/>
  <c r="N25" i="2"/>
  <c r="N102" i="2"/>
  <c r="N118" i="2" s="1"/>
  <c r="N101" i="2"/>
  <c r="N117" i="2" s="1"/>
  <c r="N105" i="2"/>
  <c r="N121" i="2" s="1"/>
  <c r="N100" i="2"/>
  <c r="N116" i="2" s="1"/>
  <c r="Q95" i="2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N114" i="2"/>
  <c r="P24" i="2"/>
  <c r="P19" i="2"/>
  <c r="N98" i="2"/>
  <c r="N14" i="2" s="1"/>
  <c r="N43" i="2" s="1"/>
  <c r="O18" i="2"/>
  <c r="O23" i="2"/>
  <c r="O26" i="2"/>
  <c r="O89" i="2"/>
  <c r="O85" i="2"/>
  <c r="Q10" i="2"/>
  <c r="Q17" i="2" s="1"/>
  <c r="P12" i="2"/>
  <c r="P16" i="2"/>
  <c r="P11" i="2"/>
  <c r="Q9" i="2"/>
  <c r="O94" i="2"/>
  <c r="O97" i="2"/>
  <c r="O93" i="2"/>
  <c r="O92" i="2"/>
  <c r="U33" i="2" l="1"/>
  <c r="T35" i="2"/>
  <c r="T37" i="2" s="1"/>
  <c r="T5" i="5" s="1"/>
  <c r="P89" i="2"/>
  <c r="P86" i="2"/>
  <c r="P113" i="2"/>
  <c r="P110" i="2"/>
  <c r="P108" i="2"/>
  <c r="P109" i="2"/>
  <c r="P85" i="2"/>
  <c r="P84" i="2"/>
  <c r="O98" i="2"/>
  <c r="O14" i="2" s="1"/>
  <c r="O43" i="2" s="1"/>
  <c r="O114" i="2"/>
  <c r="O25" i="2"/>
  <c r="O102" i="2"/>
  <c r="O118" i="2" s="1"/>
  <c r="O101" i="2"/>
  <c r="O117" i="2" s="1"/>
  <c r="O105" i="2"/>
  <c r="O121" i="2" s="1"/>
  <c r="O100" i="2"/>
  <c r="O116" i="2" s="1"/>
  <c r="Q24" i="2"/>
  <c r="Q19" i="2"/>
  <c r="P23" i="2"/>
  <c r="P18" i="2"/>
  <c r="P26" i="2"/>
  <c r="P93" i="2"/>
  <c r="P97" i="2"/>
  <c r="P94" i="2"/>
  <c r="P92" i="2"/>
  <c r="Q16" i="2"/>
  <c r="R9" i="2"/>
  <c r="Q11" i="2"/>
  <c r="R10" i="2"/>
  <c r="R17" i="2" s="1"/>
  <c r="Q12" i="2"/>
  <c r="V33" i="2" l="1"/>
  <c r="U35" i="2"/>
  <c r="U37" i="2" s="1"/>
  <c r="U5" i="5" s="1"/>
  <c r="Q84" i="2"/>
  <c r="Q113" i="2"/>
  <c r="Q109" i="2"/>
  <c r="Q110" i="2"/>
  <c r="Q108" i="2"/>
  <c r="P114" i="2"/>
  <c r="P25" i="2"/>
  <c r="P100" i="2"/>
  <c r="P116" i="2" s="1"/>
  <c r="P102" i="2"/>
  <c r="P118" i="2" s="1"/>
  <c r="P101" i="2"/>
  <c r="P117" i="2" s="1"/>
  <c r="P105" i="2"/>
  <c r="P121" i="2" s="1"/>
  <c r="Q85" i="2"/>
  <c r="Q23" i="2"/>
  <c r="Q18" i="2"/>
  <c r="Q26" i="2"/>
  <c r="Q89" i="2"/>
  <c r="R24" i="2"/>
  <c r="R19" i="2"/>
  <c r="Q92" i="2"/>
  <c r="Q93" i="2"/>
  <c r="Q97" i="2"/>
  <c r="Q94" i="2"/>
  <c r="Q86" i="2"/>
  <c r="S10" i="2"/>
  <c r="S17" i="2" s="1"/>
  <c r="R12" i="2"/>
  <c r="P98" i="2"/>
  <c r="P14" i="2" s="1"/>
  <c r="P43" i="2" s="1"/>
  <c r="R16" i="2"/>
  <c r="S9" i="2"/>
  <c r="R11" i="2"/>
  <c r="R109" i="2" l="1"/>
  <c r="R108" i="2"/>
  <c r="R113" i="2"/>
  <c r="R110" i="2"/>
  <c r="R86" i="2"/>
  <c r="R85" i="2"/>
  <c r="R89" i="2"/>
  <c r="R84" i="2"/>
  <c r="R92" i="2"/>
  <c r="R97" i="2"/>
  <c r="R94" i="2"/>
  <c r="R93" i="2"/>
  <c r="W33" i="2"/>
  <c r="V35" i="2"/>
  <c r="V37" i="2" s="1"/>
  <c r="V5" i="5" s="1"/>
  <c r="Q25" i="2"/>
  <c r="Q105" i="2"/>
  <c r="Q121" i="2" s="1"/>
  <c r="Q100" i="2"/>
  <c r="Q116" i="2" s="1"/>
  <c r="Q102" i="2"/>
  <c r="Q118" i="2" s="1"/>
  <c r="Q101" i="2"/>
  <c r="Q117" i="2" s="1"/>
  <c r="Q114" i="2"/>
  <c r="R26" i="2"/>
  <c r="S24" i="2"/>
  <c r="S19" i="2"/>
  <c r="R18" i="2"/>
  <c r="R23" i="2"/>
  <c r="T10" i="2"/>
  <c r="T17" i="2" s="1"/>
  <c r="S12" i="2"/>
  <c r="S16" i="2"/>
  <c r="S11" i="2"/>
  <c r="T9" i="2"/>
  <c r="Q98" i="2"/>
  <c r="Q14" i="2" s="1"/>
  <c r="Q43" i="2" s="1"/>
  <c r="S86" i="2" l="1"/>
  <c r="S85" i="2"/>
  <c r="S89" i="2"/>
  <c r="S84" i="2"/>
  <c r="R102" i="2"/>
  <c r="R118" i="2" s="1"/>
  <c r="R28" i="5" s="1"/>
  <c r="R101" i="2"/>
  <c r="R117" i="2" s="1"/>
  <c r="R27" i="5" s="1"/>
  <c r="R105" i="2"/>
  <c r="R121" i="2" s="1"/>
  <c r="R31" i="5" s="1"/>
  <c r="R100" i="2"/>
  <c r="S93" i="2"/>
  <c r="S92" i="2"/>
  <c r="S97" i="2"/>
  <c r="S94" i="2"/>
  <c r="S110" i="2"/>
  <c r="S109" i="2"/>
  <c r="S108" i="2"/>
  <c r="S113" i="2"/>
  <c r="R114" i="2"/>
  <c r="X33" i="2"/>
  <c r="W35" i="2"/>
  <c r="W37" i="2" s="1"/>
  <c r="W5" i="5" s="1"/>
  <c r="R98" i="2"/>
  <c r="R14" i="2" s="1"/>
  <c r="R43" i="2" s="1"/>
  <c r="R25" i="2"/>
  <c r="S18" i="2"/>
  <c r="S23" i="2"/>
  <c r="S26" i="2"/>
  <c r="T24" i="2"/>
  <c r="T19" i="2"/>
  <c r="T16" i="2"/>
  <c r="U9" i="2"/>
  <c r="T11" i="2"/>
  <c r="U10" i="2"/>
  <c r="U17" i="2" s="1"/>
  <c r="T12" i="2"/>
  <c r="S114" i="2" l="1"/>
  <c r="R116" i="2"/>
  <c r="R26" i="5" s="1"/>
  <c r="R106" i="2"/>
  <c r="R200" i="2" s="1"/>
  <c r="T94" i="2"/>
  <c r="T93" i="2"/>
  <c r="T92" i="2"/>
  <c r="T97" i="2"/>
  <c r="Y33" i="2"/>
  <c r="X35" i="2"/>
  <c r="X37" i="2" s="1"/>
  <c r="X5" i="5" s="1"/>
  <c r="S98" i="2"/>
  <c r="S14" i="2" s="1"/>
  <c r="S43" i="2" s="1"/>
  <c r="T84" i="2"/>
  <c r="T86" i="2"/>
  <c r="T85" i="2"/>
  <c r="T89" i="2"/>
  <c r="T110" i="2"/>
  <c r="T109" i="2"/>
  <c r="T108" i="2"/>
  <c r="T113" i="2"/>
  <c r="S100" i="2"/>
  <c r="S102" i="2"/>
  <c r="S118" i="2" s="1"/>
  <c r="S28" i="5" s="1"/>
  <c r="S101" i="2"/>
  <c r="S117" i="2" s="1"/>
  <c r="S27" i="5" s="1"/>
  <c r="S105" i="2"/>
  <c r="S121" i="2" s="1"/>
  <c r="S31" i="5" s="1"/>
  <c r="S25" i="2"/>
  <c r="T23" i="2"/>
  <c r="T18" i="2"/>
  <c r="U24" i="2"/>
  <c r="U19" i="2"/>
  <c r="T26" i="2"/>
  <c r="V10" i="2"/>
  <c r="V17" i="2" s="1"/>
  <c r="U12" i="2"/>
  <c r="U16" i="2"/>
  <c r="U11" i="2"/>
  <c r="V9" i="2"/>
  <c r="U94" i="2" l="1"/>
  <c r="U93" i="2"/>
  <c r="U92" i="2"/>
  <c r="U97" i="2"/>
  <c r="S116" i="2"/>
  <c r="S26" i="5" s="1"/>
  <c r="S106" i="2"/>
  <c r="S200" i="2" s="1"/>
  <c r="R20" i="2"/>
  <c r="T98" i="2"/>
  <c r="T14" i="2" s="1"/>
  <c r="T43" i="2" s="1"/>
  <c r="U85" i="2"/>
  <c r="U89" i="2"/>
  <c r="U84" i="2"/>
  <c r="U86" i="2"/>
  <c r="T114" i="2"/>
  <c r="T101" i="2"/>
  <c r="T117" i="2" s="1"/>
  <c r="T27" i="5" s="1"/>
  <c r="T105" i="2"/>
  <c r="T121" i="2" s="1"/>
  <c r="T31" i="5" s="1"/>
  <c r="T100" i="2"/>
  <c r="T102" i="2"/>
  <c r="T118" i="2" s="1"/>
  <c r="T28" i="5" s="1"/>
  <c r="U108" i="2"/>
  <c r="U113" i="2"/>
  <c r="U110" i="2"/>
  <c r="U109" i="2"/>
  <c r="Z33" i="2"/>
  <c r="Y35" i="2"/>
  <c r="Y37" i="2" s="1"/>
  <c r="Y5" i="5" s="1"/>
  <c r="T25" i="2"/>
  <c r="U26" i="2"/>
  <c r="U23" i="2"/>
  <c r="U18" i="2"/>
  <c r="V24" i="2"/>
  <c r="V19" i="2"/>
  <c r="V16" i="2"/>
  <c r="W9" i="2"/>
  <c r="V11" i="2"/>
  <c r="W10" i="2"/>
  <c r="W17" i="2" s="1"/>
  <c r="V12" i="2"/>
  <c r="V92" i="2" l="1"/>
  <c r="V97" i="2"/>
  <c r="V94" i="2"/>
  <c r="V93" i="2"/>
  <c r="U98" i="2"/>
  <c r="U14" i="2" s="1"/>
  <c r="U43" i="2" s="1"/>
  <c r="V109" i="2"/>
  <c r="V108" i="2"/>
  <c r="V113" i="2"/>
  <c r="V110" i="2"/>
  <c r="V86" i="2"/>
  <c r="V85" i="2"/>
  <c r="V89" i="2"/>
  <c r="V84" i="2"/>
  <c r="T116" i="2"/>
  <c r="T26" i="5" s="1"/>
  <c r="T106" i="2"/>
  <c r="T200" i="2" s="1"/>
  <c r="S20" i="2"/>
  <c r="U102" i="2"/>
  <c r="U118" i="2" s="1"/>
  <c r="U28" i="5" s="1"/>
  <c r="U101" i="2"/>
  <c r="U117" i="2" s="1"/>
  <c r="U27" i="5" s="1"/>
  <c r="U105" i="2"/>
  <c r="U121" i="2" s="1"/>
  <c r="U31" i="5" s="1"/>
  <c r="U100" i="2"/>
  <c r="AA33" i="2"/>
  <c r="Z35" i="2"/>
  <c r="Z37" i="2" s="1"/>
  <c r="Z5" i="5" s="1"/>
  <c r="U114" i="2"/>
  <c r="R46" i="2"/>
  <c r="U25" i="2"/>
  <c r="V26" i="2"/>
  <c r="W24" i="2"/>
  <c r="W19" i="2"/>
  <c r="V18" i="2"/>
  <c r="V23" i="2"/>
  <c r="X10" i="2"/>
  <c r="X17" i="2" s="1"/>
  <c r="W12" i="2"/>
  <c r="W16" i="2"/>
  <c r="X9" i="2"/>
  <c r="W11" i="2"/>
  <c r="W86" i="2" l="1"/>
  <c r="W85" i="2"/>
  <c r="W89" i="2"/>
  <c r="W84" i="2"/>
  <c r="U116" i="2"/>
  <c r="U26" i="5" s="1"/>
  <c r="U106" i="2"/>
  <c r="U200" i="2" s="1"/>
  <c r="S46" i="2"/>
  <c r="V102" i="2"/>
  <c r="V118" i="2" s="1"/>
  <c r="V28" i="5" s="1"/>
  <c r="V101" i="2"/>
  <c r="V117" i="2" s="1"/>
  <c r="V27" i="5" s="1"/>
  <c r="V105" i="2"/>
  <c r="V121" i="2" s="1"/>
  <c r="V31" i="5" s="1"/>
  <c r="V100" i="2"/>
  <c r="T20" i="2"/>
  <c r="W93" i="2"/>
  <c r="W92" i="2"/>
  <c r="W97" i="2"/>
  <c r="W94" i="2"/>
  <c r="W110" i="2"/>
  <c r="W109" i="2"/>
  <c r="W108" i="2"/>
  <c r="W113" i="2"/>
  <c r="AB33" i="2"/>
  <c r="AA35" i="2"/>
  <c r="AA37" i="2" s="1"/>
  <c r="AA5" i="5" s="1"/>
  <c r="V114" i="2"/>
  <c r="V98" i="2"/>
  <c r="V14" i="2" s="1"/>
  <c r="V43" i="2" s="1"/>
  <c r="V25" i="2"/>
  <c r="W18" i="2"/>
  <c r="W23" i="2"/>
  <c r="W26" i="2"/>
  <c r="X24" i="2"/>
  <c r="X19" i="2"/>
  <c r="X16" i="2"/>
  <c r="Y9" i="2"/>
  <c r="X11" i="2"/>
  <c r="Y10" i="2"/>
  <c r="Y17" i="2" s="1"/>
  <c r="X12" i="2"/>
  <c r="X84" i="2" l="1"/>
  <c r="X86" i="2"/>
  <c r="X85" i="2"/>
  <c r="X89" i="2"/>
  <c r="T46" i="2"/>
  <c r="V116" i="2"/>
  <c r="V26" i="5" s="1"/>
  <c r="V106" i="2"/>
  <c r="V200" i="2" s="1"/>
  <c r="W100" i="2"/>
  <c r="W102" i="2"/>
  <c r="W118" i="2" s="1"/>
  <c r="W28" i="5" s="1"/>
  <c r="W101" i="2"/>
  <c r="W117" i="2" s="1"/>
  <c r="W27" i="5" s="1"/>
  <c r="W105" i="2"/>
  <c r="W121" i="2" s="1"/>
  <c r="W31" i="5" s="1"/>
  <c r="AC33" i="2"/>
  <c r="AB35" i="2"/>
  <c r="AB37" i="2" s="1"/>
  <c r="AB5" i="5" s="1"/>
  <c r="W114" i="2"/>
  <c r="X110" i="2"/>
  <c r="X109" i="2"/>
  <c r="X108" i="2"/>
  <c r="X113" i="2"/>
  <c r="X94" i="2"/>
  <c r="X93" i="2"/>
  <c r="X92" i="2"/>
  <c r="X97" i="2"/>
  <c r="W98" i="2"/>
  <c r="W14" i="2" s="1"/>
  <c r="W43" i="2" s="1"/>
  <c r="U20" i="2"/>
  <c r="W25" i="2"/>
  <c r="X23" i="2"/>
  <c r="X18" i="2"/>
  <c r="Y24" i="2"/>
  <c r="Y19" i="2"/>
  <c r="X26" i="2"/>
  <c r="Z10" i="2"/>
  <c r="Z17" i="2" s="1"/>
  <c r="Y12" i="2"/>
  <c r="Y16" i="2"/>
  <c r="Z9" i="2"/>
  <c r="Y11" i="2"/>
  <c r="X98" i="2" l="1"/>
  <c r="X14" i="2" s="1"/>
  <c r="X43" i="2" s="1"/>
  <c r="X114" i="2"/>
  <c r="Y85" i="2"/>
  <c r="Y89" i="2"/>
  <c r="Y84" i="2"/>
  <c r="Y86" i="2"/>
  <c r="U46" i="2"/>
  <c r="X101" i="2"/>
  <c r="X117" i="2" s="1"/>
  <c r="X27" i="5" s="1"/>
  <c r="X105" i="2"/>
  <c r="X121" i="2" s="1"/>
  <c r="X31" i="5" s="1"/>
  <c r="X100" i="2"/>
  <c r="X102" i="2"/>
  <c r="X118" i="2" s="1"/>
  <c r="X28" i="5" s="1"/>
  <c r="Y108" i="2"/>
  <c r="Y113" i="2"/>
  <c r="Y110" i="2"/>
  <c r="Y109" i="2"/>
  <c r="Y94" i="2"/>
  <c r="Y93" i="2"/>
  <c r="Y92" i="2"/>
  <c r="Y97" i="2"/>
  <c r="AC35" i="2"/>
  <c r="AC37" i="2" s="1"/>
  <c r="AC5" i="5" s="1"/>
  <c r="AD33" i="2"/>
  <c r="W116" i="2"/>
  <c r="W26" i="5" s="1"/>
  <c r="W106" i="2"/>
  <c r="W200" i="2" s="1"/>
  <c r="V20" i="2"/>
  <c r="X25" i="2"/>
  <c r="Y26" i="2"/>
  <c r="Y23" i="2"/>
  <c r="Y18" i="2"/>
  <c r="Z24" i="2"/>
  <c r="Z19" i="2"/>
  <c r="Z16" i="2"/>
  <c r="AA9" i="2"/>
  <c r="Z11" i="2"/>
  <c r="AA10" i="2"/>
  <c r="AA17" i="2" s="1"/>
  <c r="Z12" i="2"/>
  <c r="Y114" i="2" l="1"/>
  <c r="Z92" i="2"/>
  <c r="Z97" i="2"/>
  <c r="Z94" i="2"/>
  <c r="Z93" i="2"/>
  <c r="W20" i="2"/>
  <c r="Y98" i="2"/>
  <c r="Y14" i="2" s="1"/>
  <c r="Y43" i="2" s="1"/>
  <c r="X116" i="2"/>
  <c r="X26" i="5" s="1"/>
  <c r="X106" i="2"/>
  <c r="X200" i="2" s="1"/>
  <c r="Y102" i="2"/>
  <c r="Y118" i="2" s="1"/>
  <c r="Y28" i="5" s="1"/>
  <c r="Y101" i="2"/>
  <c r="Y117" i="2" s="1"/>
  <c r="Y27" i="5" s="1"/>
  <c r="Y105" i="2"/>
  <c r="Y121" i="2" s="1"/>
  <c r="Y31" i="5" s="1"/>
  <c r="Y100" i="2"/>
  <c r="Z109" i="2"/>
  <c r="Z108" i="2"/>
  <c r="Z113" i="2"/>
  <c r="Z110" i="2"/>
  <c r="Z86" i="2"/>
  <c r="Z85" i="2"/>
  <c r="Z89" i="2"/>
  <c r="Z84" i="2"/>
  <c r="V46" i="2"/>
  <c r="AD35" i="2"/>
  <c r="AD37" i="2" s="1"/>
  <c r="AD5" i="5" s="1"/>
  <c r="AE33" i="2"/>
  <c r="Y25" i="2"/>
  <c r="Z26" i="2"/>
  <c r="AA24" i="2"/>
  <c r="AA19" i="2"/>
  <c r="Z18" i="2"/>
  <c r="Z23" i="2"/>
  <c r="AB10" i="2"/>
  <c r="AB17" i="2" s="1"/>
  <c r="AA12" i="2"/>
  <c r="AA16" i="2"/>
  <c r="AB9" i="2"/>
  <c r="AA11" i="2"/>
  <c r="AF33" i="2" l="1"/>
  <c r="AF35" i="2" s="1"/>
  <c r="AF37" i="2" s="1"/>
  <c r="AF5" i="5" s="1"/>
  <c r="AE35" i="2"/>
  <c r="AE37" i="2" s="1"/>
  <c r="AE5" i="5" s="1"/>
  <c r="Z98" i="2"/>
  <c r="Z14" i="2" s="1"/>
  <c r="Z43" i="2" s="1"/>
  <c r="W46" i="2"/>
  <c r="Z102" i="2"/>
  <c r="Z118" i="2" s="1"/>
  <c r="Z28" i="5" s="1"/>
  <c r="Z101" i="2"/>
  <c r="Z117" i="2" s="1"/>
  <c r="Z27" i="5" s="1"/>
  <c r="Z105" i="2"/>
  <c r="Z121" i="2" s="1"/>
  <c r="Z31" i="5" s="1"/>
  <c r="Z100" i="2"/>
  <c r="AA86" i="2"/>
  <c r="AA85" i="2"/>
  <c r="AA89" i="2"/>
  <c r="AA84" i="2"/>
  <c r="AA93" i="2"/>
  <c r="AA92" i="2"/>
  <c r="AA97" i="2"/>
  <c r="AA94" i="2"/>
  <c r="AA110" i="2"/>
  <c r="AA109" i="2"/>
  <c r="AA108" i="2"/>
  <c r="AA113" i="2"/>
  <c r="Z114" i="2"/>
  <c r="Y116" i="2"/>
  <c r="Y26" i="5" s="1"/>
  <c r="Y106" i="2"/>
  <c r="Y200" i="2" s="1"/>
  <c r="X20" i="2"/>
  <c r="Z25" i="2"/>
  <c r="AA18" i="2"/>
  <c r="AA23" i="2"/>
  <c r="AA26" i="2"/>
  <c r="AB24" i="2"/>
  <c r="AB19" i="2"/>
  <c r="AB16" i="2"/>
  <c r="AC9" i="2"/>
  <c r="AD9" i="2" s="1"/>
  <c r="AB11" i="2"/>
  <c r="AC10" i="2"/>
  <c r="AD10" i="2" s="1"/>
  <c r="AB12" i="2"/>
  <c r="AB94" i="2" l="1"/>
  <c r="AB93" i="2"/>
  <c r="AB92" i="2"/>
  <c r="AB97" i="2"/>
  <c r="X46" i="2"/>
  <c r="AA114" i="2"/>
  <c r="AB110" i="2"/>
  <c r="AB109" i="2"/>
  <c r="AB108" i="2"/>
  <c r="AB113" i="2"/>
  <c r="AA98" i="2"/>
  <c r="AA14" i="2" s="1"/>
  <c r="AA43" i="2" s="1"/>
  <c r="Z116" i="2"/>
  <c r="Z26" i="5" s="1"/>
  <c r="Z106" i="2"/>
  <c r="Z200" i="2" s="1"/>
  <c r="AA100" i="2"/>
  <c r="AA102" i="2"/>
  <c r="AA118" i="2" s="1"/>
  <c r="AA28" i="5" s="1"/>
  <c r="AA101" i="2"/>
  <c r="AA117" i="2" s="1"/>
  <c r="AA27" i="5" s="1"/>
  <c r="AA105" i="2"/>
  <c r="AA121" i="2" s="1"/>
  <c r="AA31" i="5" s="1"/>
  <c r="AB84" i="2"/>
  <c r="AB86" i="2"/>
  <c r="AB85" i="2"/>
  <c r="AB89" i="2"/>
  <c r="Y20" i="2"/>
  <c r="AE9" i="2"/>
  <c r="AD16" i="2"/>
  <c r="AD11" i="2"/>
  <c r="AD12" i="2"/>
  <c r="AE10" i="2"/>
  <c r="AD17" i="2"/>
  <c r="AB26" i="2"/>
  <c r="AA25" i="2"/>
  <c r="AB23" i="2"/>
  <c r="AB18" i="2"/>
  <c r="AC12" i="2"/>
  <c r="AC17" i="2"/>
  <c r="AC11" i="2"/>
  <c r="AC16" i="2"/>
  <c r="AC94" i="2" l="1"/>
  <c r="AC93" i="2"/>
  <c r="AC92" i="2"/>
  <c r="AC97" i="2"/>
  <c r="AD86" i="2"/>
  <c r="AD85" i="2"/>
  <c r="AD89" i="2"/>
  <c r="AD84" i="2"/>
  <c r="Y46" i="2"/>
  <c r="AB114" i="2"/>
  <c r="AB98" i="2"/>
  <c r="AB14" i="2" s="1"/>
  <c r="AB43" i="2" s="1"/>
  <c r="AD92" i="2"/>
  <c r="AD97" i="2"/>
  <c r="AD94" i="2"/>
  <c r="AD93" i="2"/>
  <c r="AB101" i="2"/>
  <c r="AB117" i="2" s="1"/>
  <c r="AB27" i="5" s="1"/>
  <c r="AB105" i="2"/>
  <c r="AB121" i="2" s="1"/>
  <c r="AB31" i="5" s="1"/>
  <c r="AB100" i="2"/>
  <c r="AB102" i="2"/>
  <c r="AB118" i="2" s="1"/>
  <c r="AB28" i="5" s="1"/>
  <c r="AA116" i="2"/>
  <c r="AA26" i="5" s="1"/>
  <c r="AA106" i="2"/>
  <c r="AA200" i="2" s="1"/>
  <c r="Z20" i="2"/>
  <c r="AC85" i="2"/>
  <c r="AC89" i="2"/>
  <c r="AC84" i="2"/>
  <c r="AC86" i="2"/>
  <c r="AF10" i="2"/>
  <c r="AE17" i="2"/>
  <c r="AE12" i="2"/>
  <c r="AE11" i="2"/>
  <c r="AE16" i="2"/>
  <c r="AF9" i="2"/>
  <c r="AD24" i="2"/>
  <c r="AD19" i="2"/>
  <c r="AD23" i="2"/>
  <c r="AD18" i="2"/>
  <c r="AB25" i="2"/>
  <c r="AC24" i="2"/>
  <c r="AC19" i="2"/>
  <c r="AC23" i="2"/>
  <c r="AC18" i="2"/>
  <c r="AC108" i="2" l="1"/>
  <c r="AC113" i="2"/>
  <c r="AC110" i="2"/>
  <c r="AC109" i="2"/>
  <c r="AD102" i="2"/>
  <c r="AD101" i="2"/>
  <c r="AD105" i="2"/>
  <c r="AD100" i="2"/>
  <c r="AE86" i="2"/>
  <c r="AE85" i="2"/>
  <c r="AE89" i="2"/>
  <c r="AE84" i="2"/>
  <c r="Z46" i="2"/>
  <c r="AC98" i="2"/>
  <c r="AC14" i="2" s="1"/>
  <c r="AC43" i="2" s="1"/>
  <c r="AB116" i="2"/>
  <c r="AB26" i="5" s="1"/>
  <c r="AB106" i="2"/>
  <c r="AB200" i="2" s="1"/>
  <c r="AE93" i="2"/>
  <c r="AE92" i="2"/>
  <c r="AE97" i="2"/>
  <c r="AE94" i="2"/>
  <c r="AD98" i="2"/>
  <c r="AD14" i="2" s="1"/>
  <c r="AD43" i="2" s="1"/>
  <c r="AC102" i="2"/>
  <c r="AC101" i="2"/>
  <c r="AC105" i="2"/>
  <c r="AC100" i="2"/>
  <c r="AD109" i="2"/>
  <c r="AD108" i="2"/>
  <c r="AD113" i="2"/>
  <c r="AD110" i="2"/>
  <c r="AA20" i="2"/>
  <c r="AE18" i="2"/>
  <c r="AE23" i="2"/>
  <c r="AF17" i="2"/>
  <c r="AF12" i="2"/>
  <c r="AD26" i="2"/>
  <c r="AD25" i="2"/>
  <c r="AF11" i="2"/>
  <c r="AF16" i="2"/>
  <c r="AE24" i="2"/>
  <c r="AE19" i="2"/>
  <c r="AC25" i="2"/>
  <c r="AC26" i="2"/>
  <c r="AC121" i="2" l="1"/>
  <c r="AC31" i="5" s="1"/>
  <c r="AC117" i="2"/>
  <c r="AC27" i="5" s="1"/>
  <c r="AD121" i="2"/>
  <c r="AD31" i="5" s="1"/>
  <c r="AF84" i="2"/>
  <c r="AF86" i="2"/>
  <c r="AF85" i="2"/>
  <c r="AF89" i="2"/>
  <c r="AC116" i="2"/>
  <c r="AC26" i="5" s="1"/>
  <c r="AC106" i="2"/>
  <c r="AB20" i="2"/>
  <c r="AE110" i="2"/>
  <c r="AE109" i="2"/>
  <c r="AE108" i="2"/>
  <c r="AE113" i="2"/>
  <c r="AA46" i="2"/>
  <c r="AE98" i="2"/>
  <c r="AE14" i="2" s="1"/>
  <c r="AE43" i="2" s="1"/>
  <c r="AD117" i="2"/>
  <c r="AD27" i="5" s="1"/>
  <c r="AD114" i="2"/>
  <c r="AD118" i="2"/>
  <c r="AD28" i="5" s="1"/>
  <c r="AC114" i="2"/>
  <c r="AE100" i="2"/>
  <c r="AE102" i="2"/>
  <c r="AE101" i="2"/>
  <c r="AE105" i="2"/>
  <c r="AF94" i="2"/>
  <c r="AF93" i="2"/>
  <c r="AF92" i="2"/>
  <c r="AF97" i="2"/>
  <c r="AC118" i="2"/>
  <c r="AC28" i="5" s="1"/>
  <c r="AD116" i="2"/>
  <c r="AD26" i="5" s="1"/>
  <c r="AD106" i="2"/>
  <c r="AF18" i="2"/>
  <c r="AF23" i="2"/>
  <c r="AF19" i="2"/>
  <c r="AF24" i="2"/>
  <c r="AE26" i="2"/>
  <c r="AE25" i="2"/>
  <c r="AD200" i="2" l="1"/>
  <c r="AE118" i="2"/>
  <c r="AE28" i="5" s="1"/>
  <c r="AE117" i="2"/>
  <c r="AE27" i="5" s="1"/>
  <c r="AC200" i="2"/>
  <c r="AB46" i="2"/>
  <c r="AE116" i="2"/>
  <c r="AE26" i="5" s="1"/>
  <c r="AE106" i="2"/>
  <c r="AE114" i="2"/>
  <c r="AF110" i="2"/>
  <c r="AF109" i="2"/>
  <c r="AF108" i="2"/>
  <c r="AF113" i="2"/>
  <c r="AD20" i="2"/>
  <c r="AE121" i="2"/>
  <c r="AE31" i="5" s="1"/>
  <c r="AC20" i="2"/>
  <c r="AF101" i="2"/>
  <c r="AF105" i="2"/>
  <c r="AF100" i="2"/>
  <c r="AF102" i="2"/>
  <c r="AF98" i="2"/>
  <c r="AF14" i="2" s="1"/>
  <c r="AF43" i="2" s="1"/>
  <c r="AF25" i="2"/>
  <c r="AF26" i="2"/>
  <c r="AE200" i="2" l="1"/>
  <c r="AF118" i="2"/>
  <c r="AF28" i="5" s="1"/>
  <c r="AF116" i="2"/>
  <c r="AF26" i="5" s="1"/>
  <c r="AF106" i="2"/>
  <c r="AF114" i="2"/>
  <c r="AC46" i="2"/>
  <c r="AF121" i="2"/>
  <c r="AF31" i="5" s="1"/>
  <c r="AD46" i="2"/>
  <c r="AF117" i="2"/>
  <c r="AF27" i="5" s="1"/>
  <c r="AE20" i="2"/>
  <c r="AF200" i="2" l="1"/>
  <c r="AF20" i="2"/>
  <c r="AE46" i="2"/>
  <c r="AF46" i="2" l="1"/>
  <c r="F941" i="2" l="1"/>
  <c r="F159" i="5" s="1"/>
  <c r="G941" i="2"/>
  <c r="G159" i="5" s="1"/>
  <c r="H941" i="2"/>
  <c r="H159" i="5" s="1"/>
  <c r="I941" i="2"/>
  <c r="I159" i="5" s="1"/>
  <c r="J941" i="2"/>
  <c r="J159" i="5" s="1"/>
  <c r="K941" i="2"/>
  <c r="K159" i="5" s="1"/>
  <c r="L941" i="2"/>
  <c r="L159" i="5" s="1"/>
  <c r="M941" i="2"/>
  <c r="M159" i="5" s="1"/>
  <c r="O941" i="2"/>
  <c r="O159" i="5" s="1"/>
  <c r="P941" i="2"/>
  <c r="P159" i="5" s="1"/>
  <c r="Q941" i="2"/>
  <c r="Q159" i="5" s="1"/>
  <c r="E941" i="2"/>
  <c r="E159" i="5" s="1"/>
  <c r="D929" i="2"/>
  <c r="D945" i="2" s="1"/>
  <c r="D163" i="5" s="1"/>
  <c r="E929" i="2"/>
  <c r="E945" i="2" s="1"/>
  <c r="E163" i="5" s="1"/>
  <c r="F929" i="2"/>
  <c r="G929" i="2"/>
  <c r="H929" i="2"/>
  <c r="H945" i="2" s="1"/>
  <c r="H163" i="5" s="1"/>
  <c r="I929" i="2"/>
  <c r="I945" i="2" s="1"/>
  <c r="I163" i="5" s="1"/>
  <c r="J929" i="2"/>
  <c r="K929" i="2"/>
  <c r="L929" i="2"/>
  <c r="L945" i="2" s="1"/>
  <c r="L163" i="5" s="1"/>
  <c r="M929" i="2"/>
  <c r="M945" i="2" s="1"/>
  <c r="M163" i="5" s="1"/>
  <c r="O929" i="2"/>
  <c r="P929" i="2"/>
  <c r="P945" i="2" s="1"/>
  <c r="P163" i="5" s="1"/>
  <c r="Q929" i="2"/>
  <c r="Q945" i="2" s="1"/>
  <c r="Q163" i="5" s="1"/>
  <c r="C929" i="2"/>
  <c r="C945" i="2" s="1"/>
  <c r="C163" i="5" s="1"/>
  <c r="O945" i="2" l="1"/>
  <c r="O163" i="5" s="1"/>
  <c r="K945" i="2"/>
  <c r="K163" i="5" s="1"/>
  <c r="G945" i="2"/>
  <c r="G163" i="5" s="1"/>
  <c r="J945" i="2"/>
  <c r="J163" i="5" s="1"/>
  <c r="F945" i="2"/>
  <c r="F163" i="5" s="1"/>
  <c r="C30" i="1"/>
  <c r="D895" i="2"/>
  <c r="D925" i="2" s="1"/>
  <c r="E895" i="2"/>
  <c r="E925" i="2" s="1"/>
  <c r="F895" i="2"/>
  <c r="F925" i="2" s="1"/>
  <c r="G895" i="2"/>
  <c r="G925" i="2" s="1"/>
  <c r="H895" i="2"/>
  <c r="H925" i="2" s="1"/>
  <c r="I895" i="2"/>
  <c r="I925" i="2" s="1"/>
  <c r="J895" i="2"/>
  <c r="J925" i="2" s="1"/>
  <c r="K895" i="2"/>
  <c r="K925" i="2" s="1"/>
  <c r="L895" i="2"/>
  <c r="L925" i="2" s="1"/>
  <c r="M895" i="2"/>
  <c r="M925" i="2" s="1"/>
  <c r="N895" i="2"/>
  <c r="N925" i="2" s="1"/>
  <c r="O895" i="2"/>
  <c r="O925" i="2" s="1"/>
  <c r="P895" i="2"/>
  <c r="P925" i="2" s="1"/>
  <c r="C895" i="2"/>
  <c r="C925" i="2" s="1"/>
  <c r="E928" i="2"/>
  <c r="F928" i="2"/>
  <c r="G928" i="2"/>
  <c r="H928" i="2"/>
  <c r="I928" i="2"/>
  <c r="J928" i="2"/>
  <c r="K928" i="2"/>
  <c r="L928" i="2"/>
  <c r="M928" i="2"/>
  <c r="N928" i="2"/>
  <c r="O928" i="2"/>
  <c r="P928" i="2"/>
  <c r="Q928" i="2"/>
  <c r="D888" i="2"/>
  <c r="E888" i="2"/>
  <c r="F888" i="2"/>
  <c r="G888" i="2"/>
  <c r="H888" i="2"/>
  <c r="I888" i="2"/>
  <c r="J888" i="2"/>
  <c r="K888" i="2"/>
  <c r="L888" i="2"/>
  <c r="M888" i="2"/>
  <c r="N888" i="2"/>
  <c r="O888" i="2"/>
  <c r="P888" i="2"/>
  <c r="Q888" i="2"/>
  <c r="C888" i="2"/>
  <c r="C932" i="2"/>
  <c r="D887" i="2"/>
  <c r="E887" i="2"/>
  <c r="F887" i="2"/>
  <c r="G887" i="2"/>
  <c r="H887" i="2"/>
  <c r="I887" i="2"/>
  <c r="J887" i="2"/>
  <c r="K887" i="2"/>
  <c r="L887" i="2"/>
  <c r="M887" i="2"/>
  <c r="N887" i="2"/>
  <c r="O887" i="2"/>
  <c r="P887" i="2"/>
  <c r="Q887" i="2"/>
  <c r="C887" i="2"/>
  <c r="E88" i="2"/>
  <c r="E87" i="2"/>
  <c r="F87" i="2" l="1"/>
  <c r="E119" i="2"/>
  <c r="F88" i="2"/>
  <c r="E120" i="2"/>
  <c r="N944" i="2"/>
  <c r="N162" i="5" s="1"/>
  <c r="Q944" i="2"/>
  <c r="Q162" i="5" s="1"/>
  <c r="M944" i="2"/>
  <c r="M162" i="5" s="1"/>
  <c r="I944" i="2"/>
  <c r="I162" i="5" s="1"/>
  <c r="E944" i="2"/>
  <c r="E162" i="5" s="1"/>
  <c r="F944" i="2"/>
  <c r="F162" i="5" s="1"/>
  <c r="P944" i="2"/>
  <c r="P162" i="5" s="1"/>
  <c r="L944" i="2"/>
  <c r="L162" i="5" s="1"/>
  <c r="H944" i="2"/>
  <c r="H162" i="5" s="1"/>
  <c r="J944" i="2"/>
  <c r="J162" i="5" s="1"/>
  <c r="O944" i="2"/>
  <c r="O162" i="5" s="1"/>
  <c r="K944" i="2"/>
  <c r="K162" i="5" s="1"/>
  <c r="G944" i="2"/>
  <c r="G162" i="5" s="1"/>
  <c r="O896" i="2"/>
  <c r="K896" i="2"/>
  <c r="G896" i="2"/>
  <c r="M896" i="2"/>
  <c r="I896" i="2"/>
  <c r="E896" i="2"/>
  <c r="P896" i="2"/>
  <c r="L896" i="2"/>
  <c r="N896" i="2"/>
  <c r="H896" i="2"/>
  <c r="D896" i="2"/>
  <c r="J896" i="2"/>
  <c r="F896" i="2"/>
  <c r="O890" i="2"/>
  <c r="K890" i="2"/>
  <c r="G890" i="2"/>
  <c r="H890" i="2"/>
  <c r="N890" i="2"/>
  <c r="J890" i="2"/>
  <c r="F890" i="2"/>
  <c r="P890" i="2"/>
  <c r="L890" i="2"/>
  <c r="C896" i="2"/>
  <c r="Q890" i="2"/>
  <c r="M890" i="2"/>
  <c r="I890" i="2"/>
  <c r="E890" i="2"/>
  <c r="G88" i="2" l="1"/>
  <c r="F120" i="2"/>
  <c r="G87" i="2"/>
  <c r="F119" i="2"/>
  <c r="D720" i="2"/>
  <c r="D238" i="5" s="1"/>
  <c r="E720" i="2"/>
  <c r="E238" i="5" s="1"/>
  <c r="F720" i="2"/>
  <c r="F238" i="5" s="1"/>
  <c r="G720" i="2"/>
  <c r="G238" i="5" s="1"/>
  <c r="H720" i="2"/>
  <c r="H238" i="5" s="1"/>
  <c r="I720" i="2"/>
  <c r="I238" i="5" s="1"/>
  <c r="J720" i="2"/>
  <c r="J238" i="5" s="1"/>
  <c r="K720" i="2"/>
  <c r="K238" i="5" s="1"/>
  <c r="L720" i="2"/>
  <c r="L238" i="5" s="1"/>
  <c r="M720" i="2"/>
  <c r="M238" i="5" s="1"/>
  <c r="N720" i="2"/>
  <c r="N238" i="5" s="1"/>
  <c r="O720" i="2"/>
  <c r="O238" i="5" s="1"/>
  <c r="P720" i="2"/>
  <c r="P238" i="5" s="1"/>
  <c r="Q720" i="2"/>
  <c r="Q238" i="5" s="1"/>
  <c r="D721" i="2"/>
  <c r="D239" i="5" s="1"/>
  <c r="E721" i="2"/>
  <c r="E239" i="5" s="1"/>
  <c r="F721" i="2"/>
  <c r="F239" i="5" s="1"/>
  <c r="G721" i="2"/>
  <c r="G239" i="5" s="1"/>
  <c r="H721" i="2"/>
  <c r="H239" i="5" s="1"/>
  <c r="I721" i="2"/>
  <c r="I239" i="5" s="1"/>
  <c r="J721" i="2"/>
  <c r="J239" i="5" s="1"/>
  <c r="K721" i="2"/>
  <c r="K239" i="5" s="1"/>
  <c r="L721" i="2"/>
  <c r="L239" i="5" s="1"/>
  <c r="M721" i="2"/>
  <c r="M239" i="5" s="1"/>
  <c r="N721" i="2"/>
  <c r="N239" i="5" s="1"/>
  <c r="O721" i="2"/>
  <c r="O239" i="5" s="1"/>
  <c r="P721" i="2"/>
  <c r="P239" i="5" s="1"/>
  <c r="Q721" i="2"/>
  <c r="Q239" i="5" s="1"/>
  <c r="D722" i="2"/>
  <c r="D240" i="5" s="1"/>
  <c r="E722" i="2"/>
  <c r="E240" i="5" s="1"/>
  <c r="F722" i="2"/>
  <c r="F240" i="5" s="1"/>
  <c r="G722" i="2"/>
  <c r="G240" i="5" s="1"/>
  <c r="H722" i="2"/>
  <c r="H240" i="5" s="1"/>
  <c r="I722" i="2"/>
  <c r="I240" i="5" s="1"/>
  <c r="J722" i="2"/>
  <c r="J240" i="5" s="1"/>
  <c r="K722" i="2"/>
  <c r="K240" i="5" s="1"/>
  <c r="L722" i="2"/>
  <c r="L240" i="5" s="1"/>
  <c r="M722" i="2"/>
  <c r="M240" i="5" s="1"/>
  <c r="N722" i="2"/>
  <c r="N240" i="5" s="1"/>
  <c r="O722" i="2"/>
  <c r="O240" i="5" s="1"/>
  <c r="P722" i="2"/>
  <c r="P240" i="5" s="1"/>
  <c r="Q722" i="2"/>
  <c r="Q240" i="5" s="1"/>
  <c r="D723" i="2"/>
  <c r="D241" i="5" s="1"/>
  <c r="E723" i="2"/>
  <c r="E241" i="5" s="1"/>
  <c r="F723" i="2"/>
  <c r="F241" i="5" s="1"/>
  <c r="G723" i="2"/>
  <c r="G241" i="5" s="1"/>
  <c r="H723" i="2"/>
  <c r="H241" i="5" s="1"/>
  <c r="I723" i="2"/>
  <c r="I241" i="5" s="1"/>
  <c r="J723" i="2"/>
  <c r="J241" i="5" s="1"/>
  <c r="K723" i="2"/>
  <c r="K241" i="5" s="1"/>
  <c r="L723" i="2"/>
  <c r="L241" i="5" s="1"/>
  <c r="M723" i="2"/>
  <c r="M241" i="5" s="1"/>
  <c r="N723" i="2"/>
  <c r="N241" i="5" s="1"/>
  <c r="O723" i="2"/>
  <c r="O241" i="5" s="1"/>
  <c r="P723" i="2"/>
  <c r="P241" i="5" s="1"/>
  <c r="Q723" i="2"/>
  <c r="Q241" i="5" s="1"/>
  <c r="D724" i="2"/>
  <c r="D242" i="5" s="1"/>
  <c r="E724" i="2"/>
  <c r="E242" i="5" s="1"/>
  <c r="F724" i="2"/>
  <c r="F242" i="5" s="1"/>
  <c r="G724" i="2"/>
  <c r="G242" i="5" s="1"/>
  <c r="H724" i="2"/>
  <c r="H242" i="5" s="1"/>
  <c r="I724" i="2"/>
  <c r="I242" i="5" s="1"/>
  <c r="J724" i="2"/>
  <c r="J242" i="5" s="1"/>
  <c r="K724" i="2"/>
  <c r="K242" i="5" s="1"/>
  <c r="L724" i="2"/>
  <c r="L242" i="5" s="1"/>
  <c r="M724" i="2"/>
  <c r="M242" i="5" s="1"/>
  <c r="N724" i="2"/>
  <c r="N242" i="5" s="1"/>
  <c r="O724" i="2"/>
  <c r="O242" i="5" s="1"/>
  <c r="P724" i="2"/>
  <c r="P242" i="5" s="1"/>
  <c r="Q724" i="2"/>
  <c r="Q242" i="5" s="1"/>
  <c r="D725" i="2"/>
  <c r="D243" i="5" s="1"/>
  <c r="E725" i="2"/>
  <c r="E243" i="5" s="1"/>
  <c r="F725" i="2"/>
  <c r="F243" i="5" s="1"/>
  <c r="G725" i="2"/>
  <c r="G243" i="5" s="1"/>
  <c r="H725" i="2"/>
  <c r="H243" i="5" s="1"/>
  <c r="I725" i="2"/>
  <c r="I243" i="5" s="1"/>
  <c r="J725" i="2"/>
  <c r="J243" i="5" s="1"/>
  <c r="K725" i="2"/>
  <c r="K243" i="5" s="1"/>
  <c r="L725" i="2"/>
  <c r="L243" i="5" s="1"/>
  <c r="M725" i="2"/>
  <c r="M243" i="5" s="1"/>
  <c r="N725" i="2"/>
  <c r="N243" i="5" s="1"/>
  <c r="O725" i="2"/>
  <c r="O243" i="5" s="1"/>
  <c r="P725" i="2"/>
  <c r="P243" i="5" s="1"/>
  <c r="Q725" i="2"/>
  <c r="Q243" i="5" s="1"/>
  <c r="C721" i="2"/>
  <c r="C239" i="5" s="1"/>
  <c r="C722" i="2"/>
  <c r="C240" i="5" s="1"/>
  <c r="C723" i="2"/>
  <c r="C241" i="5" s="1"/>
  <c r="C724" i="2"/>
  <c r="C242" i="5" s="1"/>
  <c r="C725" i="2"/>
  <c r="C243" i="5" s="1"/>
  <c r="C720" i="2"/>
  <c r="C238" i="5" s="1"/>
  <c r="D715" i="2"/>
  <c r="D233" i="5" s="1"/>
  <c r="E715" i="2"/>
  <c r="E233" i="5" s="1"/>
  <c r="F715" i="2"/>
  <c r="F233" i="5" s="1"/>
  <c r="G715" i="2"/>
  <c r="G233" i="5" s="1"/>
  <c r="H715" i="2"/>
  <c r="H233" i="5" s="1"/>
  <c r="I715" i="2"/>
  <c r="I233" i="5" s="1"/>
  <c r="J715" i="2"/>
  <c r="J233" i="5" s="1"/>
  <c r="K715" i="2"/>
  <c r="K233" i="5" s="1"/>
  <c r="L715" i="2"/>
  <c r="L233" i="5" s="1"/>
  <c r="M715" i="2"/>
  <c r="M233" i="5" s="1"/>
  <c r="N715" i="2"/>
  <c r="N233" i="5" s="1"/>
  <c r="O715" i="2"/>
  <c r="O233" i="5" s="1"/>
  <c r="P715" i="2"/>
  <c r="P233" i="5" s="1"/>
  <c r="Q715" i="2"/>
  <c r="Q233" i="5" s="1"/>
  <c r="D716" i="2"/>
  <c r="D234" i="5" s="1"/>
  <c r="E716" i="2"/>
  <c r="E234" i="5" s="1"/>
  <c r="F716" i="2"/>
  <c r="F234" i="5" s="1"/>
  <c r="G716" i="2"/>
  <c r="G234" i="5" s="1"/>
  <c r="H716" i="2"/>
  <c r="H234" i="5" s="1"/>
  <c r="I716" i="2"/>
  <c r="I234" i="5" s="1"/>
  <c r="J716" i="2"/>
  <c r="J234" i="5" s="1"/>
  <c r="K716" i="2"/>
  <c r="K234" i="5" s="1"/>
  <c r="L716" i="2"/>
  <c r="L234" i="5" s="1"/>
  <c r="M716" i="2"/>
  <c r="M234" i="5" s="1"/>
  <c r="N716" i="2"/>
  <c r="N234" i="5" s="1"/>
  <c r="O716" i="2"/>
  <c r="O234" i="5" s="1"/>
  <c r="P716" i="2"/>
  <c r="P234" i="5" s="1"/>
  <c r="Q716" i="2"/>
  <c r="Q234" i="5" s="1"/>
  <c r="D717" i="2"/>
  <c r="D235" i="5" s="1"/>
  <c r="E717" i="2"/>
  <c r="E235" i="5" s="1"/>
  <c r="F717" i="2"/>
  <c r="F235" i="5" s="1"/>
  <c r="G717" i="2"/>
  <c r="G235" i="5" s="1"/>
  <c r="H717" i="2"/>
  <c r="H235" i="5" s="1"/>
  <c r="I717" i="2"/>
  <c r="I235" i="5" s="1"/>
  <c r="J717" i="2"/>
  <c r="J235" i="5" s="1"/>
  <c r="K717" i="2"/>
  <c r="K235" i="5" s="1"/>
  <c r="L717" i="2"/>
  <c r="L235" i="5" s="1"/>
  <c r="M717" i="2"/>
  <c r="M235" i="5" s="1"/>
  <c r="N717" i="2"/>
  <c r="N235" i="5" s="1"/>
  <c r="O717" i="2"/>
  <c r="O235" i="5" s="1"/>
  <c r="P717" i="2"/>
  <c r="P235" i="5" s="1"/>
  <c r="Q717" i="2"/>
  <c r="Q235" i="5" s="1"/>
  <c r="D718" i="2"/>
  <c r="D236" i="5" s="1"/>
  <c r="E718" i="2"/>
  <c r="E236" i="5" s="1"/>
  <c r="F718" i="2"/>
  <c r="F236" i="5" s="1"/>
  <c r="G718" i="2"/>
  <c r="G236" i="5" s="1"/>
  <c r="H718" i="2"/>
  <c r="H236" i="5" s="1"/>
  <c r="I718" i="2"/>
  <c r="I236" i="5" s="1"/>
  <c r="J718" i="2"/>
  <c r="J236" i="5" s="1"/>
  <c r="K718" i="2"/>
  <c r="K236" i="5" s="1"/>
  <c r="L718" i="2"/>
  <c r="L236" i="5" s="1"/>
  <c r="M718" i="2"/>
  <c r="M236" i="5" s="1"/>
  <c r="N718" i="2"/>
  <c r="N236" i="5" s="1"/>
  <c r="O718" i="2"/>
  <c r="O236" i="5" s="1"/>
  <c r="P718" i="2"/>
  <c r="P236" i="5" s="1"/>
  <c r="Q718" i="2"/>
  <c r="Q236" i="5" s="1"/>
  <c r="C718" i="2"/>
  <c r="C236" i="5" s="1"/>
  <c r="C716" i="2"/>
  <c r="C234" i="5" s="1"/>
  <c r="C717" i="2"/>
  <c r="C235" i="5" s="1"/>
  <c r="C715" i="2"/>
  <c r="C233" i="5" s="1"/>
  <c r="D711" i="2"/>
  <c r="D229" i="5" s="1"/>
  <c r="E711" i="2"/>
  <c r="E229" i="5" s="1"/>
  <c r="F711" i="2"/>
  <c r="F229" i="5" s="1"/>
  <c r="G711" i="2"/>
  <c r="G229" i="5" s="1"/>
  <c r="H711" i="2"/>
  <c r="H229" i="5" s="1"/>
  <c r="I711" i="2"/>
  <c r="I229" i="5" s="1"/>
  <c r="J711" i="2"/>
  <c r="J229" i="5" s="1"/>
  <c r="K711" i="2"/>
  <c r="K229" i="5" s="1"/>
  <c r="L711" i="2"/>
  <c r="L229" i="5" s="1"/>
  <c r="M711" i="2"/>
  <c r="M229" i="5" s="1"/>
  <c r="N711" i="2"/>
  <c r="N229" i="5" s="1"/>
  <c r="O711" i="2"/>
  <c r="O229" i="5" s="1"/>
  <c r="P711" i="2"/>
  <c r="P229" i="5" s="1"/>
  <c r="Q711" i="2"/>
  <c r="Q229" i="5" s="1"/>
  <c r="C711" i="2"/>
  <c r="C229" i="5" s="1"/>
  <c r="D706" i="2"/>
  <c r="D224" i="5" s="1"/>
  <c r="E706" i="2"/>
  <c r="E224" i="5" s="1"/>
  <c r="F706" i="2"/>
  <c r="F224" i="5" s="1"/>
  <c r="G706" i="2"/>
  <c r="G224" i="5" s="1"/>
  <c r="H706" i="2"/>
  <c r="H224" i="5" s="1"/>
  <c r="I706" i="2"/>
  <c r="I224" i="5" s="1"/>
  <c r="J706" i="2"/>
  <c r="J224" i="5" s="1"/>
  <c r="K706" i="2"/>
  <c r="K224" i="5" s="1"/>
  <c r="L706" i="2"/>
  <c r="L224" i="5" s="1"/>
  <c r="M706" i="2"/>
  <c r="M224" i="5" s="1"/>
  <c r="N706" i="2"/>
  <c r="N224" i="5" s="1"/>
  <c r="O706" i="2"/>
  <c r="O224" i="5" s="1"/>
  <c r="P706" i="2"/>
  <c r="P224" i="5" s="1"/>
  <c r="Q706" i="2"/>
  <c r="Q224" i="5" s="1"/>
  <c r="D707" i="2"/>
  <c r="D225" i="5" s="1"/>
  <c r="E707" i="2"/>
  <c r="E225" i="5" s="1"/>
  <c r="F707" i="2"/>
  <c r="F225" i="5" s="1"/>
  <c r="G707" i="2"/>
  <c r="G225" i="5" s="1"/>
  <c r="H707" i="2"/>
  <c r="H225" i="5" s="1"/>
  <c r="I707" i="2"/>
  <c r="I225" i="5" s="1"/>
  <c r="J707" i="2"/>
  <c r="J225" i="5" s="1"/>
  <c r="K707" i="2"/>
  <c r="K225" i="5" s="1"/>
  <c r="L707" i="2"/>
  <c r="L225" i="5" s="1"/>
  <c r="M707" i="2"/>
  <c r="M225" i="5" s="1"/>
  <c r="N707" i="2"/>
  <c r="N225" i="5" s="1"/>
  <c r="O707" i="2"/>
  <c r="O225" i="5" s="1"/>
  <c r="P707" i="2"/>
  <c r="P225" i="5" s="1"/>
  <c r="Q707" i="2"/>
  <c r="Q225" i="5" s="1"/>
  <c r="D708" i="2"/>
  <c r="D226" i="5" s="1"/>
  <c r="E708" i="2"/>
  <c r="E226" i="5" s="1"/>
  <c r="F708" i="2"/>
  <c r="F226" i="5" s="1"/>
  <c r="G708" i="2"/>
  <c r="G226" i="5" s="1"/>
  <c r="H708" i="2"/>
  <c r="H226" i="5" s="1"/>
  <c r="I708" i="2"/>
  <c r="I226" i="5" s="1"/>
  <c r="J708" i="2"/>
  <c r="J226" i="5" s="1"/>
  <c r="K708" i="2"/>
  <c r="K226" i="5" s="1"/>
  <c r="L708" i="2"/>
  <c r="L226" i="5" s="1"/>
  <c r="M708" i="2"/>
  <c r="M226" i="5" s="1"/>
  <c r="N708" i="2"/>
  <c r="N226" i="5" s="1"/>
  <c r="O708" i="2"/>
  <c r="O226" i="5" s="1"/>
  <c r="P708" i="2"/>
  <c r="P226" i="5" s="1"/>
  <c r="Q708" i="2"/>
  <c r="Q226" i="5" s="1"/>
  <c r="C707" i="2"/>
  <c r="C225" i="5" s="1"/>
  <c r="C708" i="2"/>
  <c r="C226" i="5" s="1"/>
  <c r="C706" i="2"/>
  <c r="C224" i="5" s="1"/>
  <c r="D702" i="2"/>
  <c r="D220" i="5" s="1"/>
  <c r="E702" i="2"/>
  <c r="E220" i="5" s="1"/>
  <c r="F702" i="2"/>
  <c r="F220" i="5" s="1"/>
  <c r="G702" i="2"/>
  <c r="G220" i="5" s="1"/>
  <c r="H702" i="2"/>
  <c r="H220" i="5" s="1"/>
  <c r="I702" i="2"/>
  <c r="I220" i="5" s="1"/>
  <c r="J702" i="2"/>
  <c r="J220" i="5" s="1"/>
  <c r="K702" i="2"/>
  <c r="K220" i="5" s="1"/>
  <c r="L702" i="2"/>
  <c r="L220" i="5" s="1"/>
  <c r="M702" i="2"/>
  <c r="M220" i="5" s="1"/>
  <c r="N702" i="2"/>
  <c r="N220" i="5" s="1"/>
  <c r="O702" i="2"/>
  <c r="O220" i="5" s="1"/>
  <c r="P702" i="2"/>
  <c r="P220" i="5" s="1"/>
  <c r="Q702" i="2"/>
  <c r="Q220" i="5" s="1"/>
  <c r="C702" i="2"/>
  <c r="C220" i="5" s="1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C216" i="5"/>
  <c r="D673" i="2"/>
  <c r="D710" i="2" s="1"/>
  <c r="D228" i="5" s="1"/>
  <c r="E673" i="2"/>
  <c r="E710" i="2" s="1"/>
  <c r="E228" i="5" s="1"/>
  <c r="F673" i="2"/>
  <c r="F710" i="2" s="1"/>
  <c r="F228" i="5" s="1"/>
  <c r="G673" i="2"/>
  <c r="G710" i="2" s="1"/>
  <c r="G228" i="5" s="1"/>
  <c r="H673" i="2"/>
  <c r="H710" i="2" s="1"/>
  <c r="H228" i="5" s="1"/>
  <c r="I673" i="2"/>
  <c r="I710" i="2" s="1"/>
  <c r="I228" i="5" s="1"/>
  <c r="J673" i="2"/>
  <c r="J710" i="2" s="1"/>
  <c r="J228" i="5" s="1"/>
  <c r="K673" i="2"/>
  <c r="K710" i="2" s="1"/>
  <c r="K228" i="5" s="1"/>
  <c r="L673" i="2"/>
  <c r="L710" i="2" s="1"/>
  <c r="L228" i="5" s="1"/>
  <c r="M673" i="2"/>
  <c r="M710" i="2" s="1"/>
  <c r="M228" i="5" s="1"/>
  <c r="N673" i="2"/>
  <c r="N710" i="2" s="1"/>
  <c r="N228" i="5" s="1"/>
  <c r="O673" i="2"/>
  <c r="O710" i="2" s="1"/>
  <c r="O228" i="5" s="1"/>
  <c r="P673" i="2"/>
  <c r="P710" i="2" s="1"/>
  <c r="P228" i="5" s="1"/>
  <c r="Q673" i="2"/>
  <c r="Q710" i="2" s="1"/>
  <c r="Q228" i="5" s="1"/>
  <c r="C673" i="2"/>
  <c r="D389" i="2"/>
  <c r="D418" i="2" s="1"/>
  <c r="E389" i="2"/>
  <c r="E418" i="2" s="1"/>
  <c r="F389" i="2"/>
  <c r="F418" i="2" s="1"/>
  <c r="G389" i="2"/>
  <c r="G418" i="2" s="1"/>
  <c r="H389" i="2"/>
  <c r="H418" i="2" s="1"/>
  <c r="I389" i="2"/>
  <c r="I418" i="2" s="1"/>
  <c r="J389" i="2"/>
  <c r="J418" i="2" s="1"/>
  <c r="K389" i="2"/>
  <c r="K418" i="2" s="1"/>
  <c r="L389" i="2"/>
  <c r="L418" i="2" s="1"/>
  <c r="M389" i="2"/>
  <c r="M418" i="2" s="1"/>
  <c r="N389" i="2"/>
  <c r="N418" i="2" s="1"/>
  <c r="O389" i="2"/>
  <c r="O418" i="2" s="1"/>
  <c r="P389" i="2"/>
  <c r="P418" i="2" s="1"/>
  <c r="Q389" i="2"/>
  <c r="Q418" i="2" s="1"/>
  <c r="D390" i="2"/>
  <c r="D419" i="2" s="1"/>
  <c r="E390" i="2"/>
  <c r="E419" i="2" s="1"/>
  <c r="F390" i="2"/>
  <c r="F419" i="2" s="1"/>
  <c r="G390" i="2"/>
  <c r="G419" i="2" s="1"/>
  <c r="H390" i="2"/>
  <c r="H419" i="2" s="1"/>
  <c r="I390" i="2"/>
  <c r="I419" i="2" s="1"/>
  <c r="J390" i="2"/>
  <c r="J419" i="2" s="1"/>
  <c r="K390" i="2"/>
  <c r="K419" i="2" s="1"/>
  <c r="L390" i="2"/>
  <c r="L419" i="2" s="1"/>
  <c r="M390" i="2"/>
  <c r="M419" i="2" s="1"/>
  <c r="N390" i="2"/>
  <c r="N419" i="2" s="1"/>
  <c r="O390" i="2"/>
  <c r="O419" i="2" s="1"/>
  <c r="P390" i="2"/>
  <c r="P419" i="2" s="1"/>
  <c r="Q390" i="2"/>
  <c r="Q419" i="2" s="1"/>
  <c r="D392" i="2"/>
  <c r="D421" i="2" s="1"/>
  <c r="E392" i="2"/>
  <c r="E421" i="2" s="1"/>
  <c r="F392" i="2"/>
  <c r="F421" i="2" s="1"/>
  <c r="G392" i="2"/>
  <c r="G421" i="2" s="1"/>
  <c r="H392" i="2"/>
  <c r="H421" i="2" s="1"/>
  <c r="I392" i="2"/>
  <c r="I421" i="2" s="1"/>
  <c r="J392" i="2"/>
  <c r="J421" i="2" s="1"/>
  <c r="K392" i="2"/>
  <c r="K421" i="2" s="1"/>
  <c r="L392" i="2"/>
  <c r="L421" i="2" s="1"/>
  <c r="M392" i="2"/>
  <c r="M421" i="2" s="1"/>
  <c r="N392" i="2"/>
  <c r="N421" i="2" s="1"/>
  <c r="O392" i="2"/>
  <c r="O421" i="2" s="1"/>
  <c r="P392" i="2"/>
  <c r="P421" i="2" s="1"/>
  <c r="Q392" i="2"/>
  <c r="Q421" i="2" s="1"/>
  <c r="C390" i="2"/>
  <c r="C419" i="2" s="1"/>
  <c r="C392" i="2"/>
  <c r="C421" i="2" s="1"/>
  <c r="C389" i="2"/>
  <c r="C418" i="2" s="1"/>
  <c r="C387" i="2"/>
  <c r="C382" i="2"/>
  <c r="C411" i="2" s="1"/>
  <c r="C383" i="2"/>
  <c r="C412" i="2" s="1"/>
  <c r="C384" i="2"/>
  <c r="C413" i="2" s="1"/>
  <c r="C385" i="2"/>
  <c r="C381" i="2"/>
  <c r="C410" i="2" s="1"/>
  <c r="D377" i="2"/>
  <c r="D406" i="2" s="1"/>
  <c r="E377" i="2"/>
  <c r="E406" i="2" s="1"/>
  <c r="F377" i="2"/>
  <c r="F406" i="2" s="1"/>
  <c r="G377" i="2"/>
  <c r="G406" i="2" s="1"/>
  <c r="H377" i="2"/>
  <c r="H406" i="2" s="1"/>
  <c r="I377" i="2"/>
  <c r="I406" i="2" s="1"/>
  <c r="J377" i="2"/>
  <c r="J406" i="2" s="1"/>
  <c r="K377" i="2"/>
  <c r="K406" i="2" s="1"/>
  <c r="L377" i="2"/>
  <c r="L406" i="2" s="1"/>
  <c r="M377" i="2"/>
  <c r="M406" i="2" s="1"/>
  <c r="N377" i="2"/>
  <c r="N406" i="2" s="1"/>
  <c r="O377" i="2"/>
  <c r="O406" i="2" s="1"/>
  <c r="P377" i="2"/>
  <c r="P406" i="2" s="1"/>
  <c r="Q377" i="2"/>
  <c r="Q406" i="2" s="1"/>
  <c r="C377" i="2"/>
  <c r="C406" i="2" s="1"/>
  <c r="D370" i="2"/>
  <c r="D399" i="2" s="1"/>
  <c r="E370" i="2"/>
  <c r="E399" i="2" s="1"/>
  <c r="F370" i="2"/>
  <c r="F399" i="2" s="1"/>
  <c r="G370" i="2"/>
  <c r="G399" i="2" s="1"/>
  <c r="H370" i="2"/>
  <c r="H399" i="2" s="1"/>
  <c r="I370" i="2"/>
  <c r="I399" i="2" s="1"/>
  <c r="J370" i="2"/>
  <c r="J399" i="2" s="1"/>
  <c r="K370" i="2"/>
  <c r="K399" i="2" s="1"/>
  <c r="L370" i="2"/>
  <c r="L399" i="2" s="1"/>
  <c r="M370" i="2"/>
  <c r="M399" i="2" s="1"/>
  <c r="N370" i="2"/>
  <c r="N399" i="2" s="1"/>
  <c r="O370" i="2"/>
  <c r="O399" i="2" s="1"/>
  <c r="P370" i="2"/>
  <c r="P399" i="2" s="1"/>
  <c r="Q370" i="2"/>
  <c r="Q399" i="2" s="1"/>
  <c r="D371" i="2"/>
  <c r="D400" i="2" s="1"/>
  <c r="E371" i="2"/>
  <c r="E400" i="2" s="1"/>
  <c r="F371" i="2"/>
  <c r="F400" i="2" s="1"/>
  <c r="G371" i="2"/>
  <c r="G400" i="2" s="1"/>
  <c r="H371" i="2"/>
  <c r="H400" i="2" s="1"/>
  <c r="I371" i="2"/>
  <c r="I400" i="2" s="1"/>
  <c r="J371" i="2"/>
  <c r="J400" i="2" s="1"/>
  <c r="K371" i="2"/>
  <c r="K400" i="2" s="1"/>
  <c r="L371" i="2"/>
  <c r="L400" i="2" s="1"/>
  <c r="M371" i="2"/>
  <c r="M400" i="2" s="1"/>
  <c r="N371" i="2"/>
  <c r="N400" i="2" s="1"/>
  <c r="O371" i="2"/>
  <c r="O400" i="2" s="1"/>
  <c r="P371" i="2"/>
  <c r="P400" i="2" s="1"/>
  <c r="Q371" i="2"/>
  <c r="Q400" i="2" s="1"/>
  <c r="D372" i="2"/>
  <c r="D401" i="2" s="1"/>
  <c r="E372" i="2"/>
  <c r="E401" i="2" s="1"/>
  <c r="F372" i="2"/>
  <c r="F401" i="2" s="1"/>
  <c r="G372" i="2"/>
  <c r="G401" i="2" s="1"/>
  <c r="H372" i="2"/>
  <c r="H401" i="2" s="1"/>
  <c r="I372" i="2"/>
  <c r="I401" i="2" s="1"/>
  <c r="J372" i="2"/>
  <c r="J401" i="2" s="1"/>
  <c r="K372" i="2"/>
  <c r="K401" i="2" s="1"/>
  <c r="L372" i="2"/>
  <c r="L401" i="2" s="1"/>
  <c r="M372" i="2"/>
  <c r="M401" i="2" s="1"/>
  <c r="N372" i="2"/>
  <c r="N401" i="2" s="1"/>
  <c r="O372" i="2"/>
  <c r="O401" i="2" s="1"/>
  <c r="P372" i="2"/>
  <c r="P401" i="2" s="1"/>
  <c r="Q372" i="2"/>
  <c r="Q401" i="2" s="1"/>
  <c r="C371" i="2"/>
  <c r="C400" i="2" s="1"/>
  <c r="C372" i="2"/>
  <c r="C401" i="2" s="1"/>
  <c r="C370" i="2"/>
  <c r="C399" i="2" s="1"/>
  <c r="C368" i="2"/>
  <c r="C397" i="2" s="1"/>
  <c r="D368" i="2"/>
  <c r="D397" i="2" s="1"/>
  <c r="E368" i="2"/>
  <c r="E397" i="2" s="1"/>
  <c r="F368" i="2"/>
  <c r="F397" i="2" s="1"/>
  <c r="G368" i="2"/>
  <c r="G397" i="2" s="1"/>
  <c r="H368" i="2"/>
  <c r="H397" i="2" s="1"/>
  <c r="I368" i="2"/>
  <c r="I397" i="2" s="1"/>
  <c r="J368" i="2"/>
  <c r="J397" i="2" s="1"/>
  <c r="K368" i="2"/>
  <c r="K397" i="2" s="1"/>
  <c r="L368" i="2"/>
  <c r="L397" i="2" s="1"/>
  <c r="M368" i="2"/>
  <c r="M397" i="2" s="1"/>
  <c r="N368" i="2"/>
  <c r="N397" i="2" s="1"/>
  <c r="O368" i="2"/>
  <c r="O397" i="2" s="1"/>
  <c r="P368" i="2"/>
  <c r="P397" i="2" s="1"/>
  <c r="Q368" i="2"/>
  <c r="Q397" i="2" s="1"/>
  <c r="D193" i="2"/>
  <c r="D208" i="2" s="1"/>
  <c r="E193" i="2"/>
  <c r="E208" i="2" s="1"/>
  <c r="F193" i="2"/>
  <c r="F208" i="2" s="1"/>
  <c r="G193" i="2"/>
  <c r="G208" i="2" s="1"/>
  <c r="H193" i="2"/>
  <c r="H208" i="2" s="1"/>
  <c r="I193" i="2"/>
  <c r="I208" i="2" s="1"/>
  <c r="J193" i="2"/>
  <c r="J208" i="2" s="1"/>
  <c r="K193" i="2"/>
  <c r="K208" i="2" s="1"/>
  <c r="L193" i="2"/>
  <c r="L208" i="2" s="1"/>
  <c r="M193" i="2"/>
  <c r="M208" i="2" s="1"/>
  <c r="N193" i="2"/>
  <c r="N208" i="2" s="1"/>
  <c r="O193" i="2"/>
  <c r="O208" i="2" s="1"/>
  <c r="P193" i="2"/>
  <c r="P208" i="2" s="1"/>
  <c r="Q193" i="2"/>
  <c r="Q208" i="2" s="1"/>
  <c r="C193" i="2"/>
  <c r="C208" i="2" s="1"/>
  <c r="D190" i="2"/>
  <c r="D205" i="2" s="1"/>
  <c r="E190" i="2"/>
  <c r="E205" i="2" s="1"/>
  <c r="F190" i="2"/>
  <c r="F205" i="2" s="1"/>
  <c r="G190" i="2"/>
  <c r="G205" i="2" s="1"/>
  <c r="H190" i="2"/>
  <c r="H205" i="2" s="1"/>
  <c r="I190" i="2"/>
  <c r="I205" i="2" s="1"/>
  <c r="J190" i="2"/>
  <c r="J205" i="2" s="1"/>
  <c r="K190" i="2"/>
  <c r="K205" i="2" s="1"/>
  <c r="L190" i="2"/>
  <c r="L205" i="2" s="1"/>
  <c r="M190" i="2"/>
  <c r="M205" i="2" s="1"/>
  <c r="N190" i="2"/>
  <c r="N205" i="2" s="1"/>
  <c r="O190" i="2"/>
  <c r="O205" i="2" s="1"/>
  <c r="P190" i="2"/>
  <c r="P205" i="2" s="1"/>
  <c r="Q190" i="2"/>
  <c r="Q205" i="2" s="1"/>
  <c r="D191" i="2"/>
  <c r="D206" i="2" s="1"/>
  <c r="E191" i="2"/>
  <c r="E206" i="2" s="1"/>
  <c r="F191" i="2"/>
  <c r="F206" i="2" s="1"/>
  <c r="G191" i="2"/>
  <c r="G206" i="2" s="1"/>
  <c r="H191" i="2"/>
  <c r="H206" i="2" s="1"/>
  <c r="I191" i="2"/>
  <c r="I206" i="2" s="1"/>
  <c r="J191" i="2"/>
  <c r="J206" i="2" s="1"/>
  <c r="K191" i="2"/>
  <c r="K206" i="2" s="1"/>
  <c r="L191" i="2"/>
  <c r="L206" i="2" s="1"/>
  <c r="M191" i="2"/>
  <c r="M206" i="2" s="1"/>
  <c r="N191" i="2"/>
  <c r="N206" i="2" s="1"/>
  <c r="O191" i="2"/>
  <c r="O206" i="2" s="1"/>
  <c r="P191" i="2"/>
  <c r="P206" i="2" s="1"/>
  <c r="Q191" i="2"/>
  <c r="Q206" i="2" s="1"/>
  <c r="C191" i="2"/>
  <c r="C206" i="2" s="1"/>
  <c r="C190" i="2"/>
  <c r="C205" i="2" s="1"/>
  <c r="D187" i="2"/>
  <c r="D202" i="2" s="1"/>
  <c r="E187" i="2"/>
  <c r="E202" i="2" s="1"/>
  <c r="F187" i="2"/>
  <c r="F202" i="2" s="1"/>
  <c r="G187" i="2"/>
  <c r="G202" i="2" s="1"/>
  <c r="H187" i="2"/>
  <c r="H202" i="2" s="1"/>
  <c r="I187" i="2"/>
  <c r="I202" i="2" s="1"/>
  <c r="J187" i="2"/>
  <c r="J202" i="2" s="1"/>
  <c r="K187" i="2"/>
  <c r="K202" i="2" s="1"/>
  <c r="L187" i="2"/>
  <c r="L202" i="2" s="1"/>
  <c r="M187" i="2"/>
  <c r="M202" i="2" s="1"/>
  <c r="N187" i="2"/>
  <c r="N202" i="2" s="1"/>
  <c r="O187" i="2"/>
  <c r="O202" i="2" s="1"/>
  <c r="P187" i="2"/>
  <c r="P202" i="2" s="1"/>
  <c r="Q187" i="2"/>
  <c r="Q202" i="2" s="1"/>
  <c r="D188" i="2"/>
  <c r="D203" i="2" s="1"/>
  <c r="E188" i="2"/>
  <c r="E203" i="2" s="1"/>
  <c r="F188" i="2"/>
  <c r="F203" i="2" s="1"/>
  <c r="G188" i="2"/>
  <c r="G203" i="2" s="1"/>
  <c r="H188" i="2"/>
  <c r="H203" i="2" s="1"/>
  <c r="I188" i="2"/>
  <c r="I203" i="2" s="1"/>
  <c r="J188" i="2"/>
  <c r="J203" i="2" s="1"/>
  <c r="K188" i="2"/>
  <c r="K203" i="2" s="1"/>
  <c r="L188" i="2"/>
  <c r="L203" i="2" s="1"/>
  <c r="M188" i="2"/>
  <c r="M203" i="2" s="1"/>
  <c r="N188" i="2"/>
  <c r="N203" i="2" s="1"/>
  <c r="O188" i="2"/>
  <c r="O203" i="2" s="1"/>
  <c r="P188" i="2"/>
  <c r="P203" i="2" s="1"/>
  <c r="Q188" i="2"/>
  <c r="Q203" i="2" s="1"/>
  <c r="C188" i="2"/>
  <c r="C203" i="2" s="1"/>
  <c r="C187" i="2"/>
  <c r="C202" i="2" s="1"/>
  <c r="D28" i="5"/>
  <c r="C28" i="5"/>
  <c r="C30" i="5"/>
  <c r="C31" i="5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C62" i="2"/>
  <c r="C70" i="2" s="1"/>
  <c r="C61" i="2"/>
  <c r="C69" i="2" s="1"/>
  <c r="C60" i="2"/>
  <c r="C68" i="2" s="1"/>
  <c r="C59" i="2"/>
  <c r="C67" i="2" s="1"/>
  <c r="C58" i="2"/>
  <c r="C66" i="2" s="1"/>
  <c r="C57" i="2"/>
  <c r="C710" i="2" l="1"/>
  <c r="C228" i="5" s="1"/>
  <c r="C369" i="2"/>
  <c r="D369" i="2" s="1"/>
  <c r="E369" i="2" s="1"/>
  <c r="F369" i="2" s="1"/>
  <c r="G369" i="2" s="1"/>
  <c r="H369" i="2" s="1"/>
  <c r="I369" i="2" s="1"/>
  <c r="J369" i="2" s="1"/>
  <c r="K369" i="2" s="1"/>
  <c r="L369" i="2" s="1"/>
  <c r="M369" i="2" s="1"/>
  <c r="N369" i="2" s="1"/>
  <c r="O369" i="2" s="1"/>
  <c r="P369" i="2" s="1"/>
  <c r="Q369" i="2" s="1"/>
  <c r="R369" i="2" s="1"/>
  <c r="S369" i="2" s="1"/>
  <c r="T369" i="2" s="1"/>
  <c r="U369" i="2" s="1"/>
  <c r="V369" i="2" s="1"/>
  <c r="W369" i="2" s="1"/>
  <c r="X369" i="2" s="1"/>
  <c r="Y369" i="2" s="1"/>
  <c r="Z369" i="2" s="1"/>
  <c r="AA369" i="2" s="1"/>
  <c r="AB369" i="2" s="1"/>
  <c r="AC369" i="2" s="1"/>
  <c r="AD369" i="2" s="1"/>
  <c r="AE369" i="2" s="1"/>
  <c r="AF369" i="2" s="1"/>
  <c r="H87" i="2"/>
  <c r="G119" i="2"/>
  <c r="H88" i="2"/>
  <c r="G120" i="2"/>
  <c r="D382" i="2"/>
  <c r="D411" i="2" s="1"/>
  <c r="D381" i="2"/>
  <c r="D410" i="2" s="1"/>
  <c r="D383" i="2"/>
  <c r="C285" i="2"/>
  <c r="C314" i="2"/>
  <c r="C302" i="2"/>
  <c r="C315" i="2"/>
  <c r="C286" i="2"/>
  <c r="C331" i="2"/>
  <c r="C152" i="2"/>
  <c r="C414" i="2"/>
  <c r="D385" i="2"/>
  <c r="C416" i="2"/>
  <c r="D387" i="2"/>
  <c r="D384" i="2"/>
  <c r="D29" i="5"/>
  <c r="C29" i="5"/>
  <c r="C90" i="2"/>
  <c r="C185" i="2" s="1"/>
  <c r="D27" i="5"/>
  <c r="C27" i="5"/>
  <c r="C398" i="2" l="1"/>
  <c r="I88" i="2"/>
  <c r="H120" i="2"/>
  <c r="C13" i="2"/>
  <c r="C42" i="2" s="1"/>
  <c r="C44" i="2" s="1"/>
  <c r="I87" i="2"/>
  <c r="H119" i="2"/>
  <c r="D398" i="2"/>
  <c r="E381" i="2"/>
  <c r="E410" i="2" s="1"/>
  <c r="E382" i="2"/>
  <c r="F382" i="2" s="1"/>
  <c r="D412" i="2"/>
  <c r="E383" i="2"/>
  <c r="D413" i="2"/>
  <c r="E384" i="2"/>
  <c r="E398" i="2"/>
  <c r="D416" i="2"/>
  <c r="E387" i="2"/>
  <c r="E385" i="2"/>
  <c r="D414" i="2"/>
  <c r="E137" i="2"/>
  <c r="D314" i="2"/>
  <c r="D302" i="2"/>
  <c r="D315" i="2"/>
  <c r="D331" i="2"/>
  <c r="D285" i="2"/>
  <c r="D286" i="2"/>
  <c r="D152" i="2"/>
  <c r="D30" i="5"/>
  <c r="E29" i="5"/>
  <c r="E28" i="5"/>
  <c r="D90" i="2"/>
  <c r="D185" i="2" s="1"/>
  <c r="C106" i="2"/>
  <c r="C200" i="2" s="1"/>
  <c r="E27" i="5"/>
  <c r="D31" i="5"/>
  <c r="F381" i="2" l="1"/>
  <c r="F410" i="2" s="1"/>
  <c r="F499" i="2" s="1"/>
  <c r="C20" i="2"/>
  <c r="J87" i="2"/>
  <c r="I119" i="2"/>
  <c r="J88" i="2"/>
  <c r="I120" i="2"/>
  <c r="D13" i="2"/>
  <c r="D42" i="2" s="1"/>
  <c r="D44" i="2" s="1"/>
  <c r="C122" i="2"/>
  <c r="C32" i="5" s="1"/>
  <c r="C26" i="5"/>
  <c r="E411" i="2"/>
  <c r="E440" i="2" s="1"/>
  <c r="F383" i="2"/>
  <c r="F472" i="2" s="1"/>
  <c r="E412" i="2"/>
  <c r="E441" i="2" s="1"/>
  <c r="F387" i="2"/>
  <c r="F476" i="2" s="1"/>
  <c r="E416" i="2"/>
  <c r="E445" i="2" s="1"/>
  <c r="F398" i="2"/>
  <c r="E413" i="2"/>
  <c r="E442" i="2" s="1"/>
  <c r="F384" i="2"/>
  <c r="F473" i="2" s="1"/>
  <c r="F137" i="2"/>
  <c r="E315" i="2"/>
  <c r="E331" i="2"/>
  <c r="E302" i="2"/>
  <c r="E286" i="2"/>
  <c r="E314" i="2"/>
  <c r="E285" i="2"/>
  <c r="E152" i="2"/>
  <c r="F385" i="2"/>
  <c r="F474" i="2" s="1"/>
  <c r="E414" i="2"/>
  <c r="E503" i="2" s="1"/>
  <c r="G382" i="2"/>
  <c r="G471" i="2" s="1"/>
  <c r="F411" i="2"/>
  <c r="F440" i="2" s="1"/>
  <c r="F30" i="5"/>
  <c r="E30" i="5"/>
  <c r="G29" i="5"/>
  <c r="F29" i="5"/>
  <c r="F28" i="5"/>
  <c r="F27" i="5"/>
  <c r="D106" i="2"/>
  <c r="D200" i="2" s="1"/>
  <c r="E31" i="5"/>
  <c r="E90" i="2"/>
  <c r="E185" i="2" s="1"/>
  <c r="D778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Q778" i="2"/>
  <c r="D782" i="2"/>
  <c r="E782" i="2"/>
  <c r="F782" i="2"/>
  <c r="G782" i="2"/>
  <c r="H782" i="2"/>
  <c r="I782" i="2"/>
  <c r="J782" i="2"/>
  <c r="K782" i="2"/>
  <c r="L782" i="2"/>
  <c r="M782" i="2"/>
  <c r="N782" i="2"/>
  <c r="O782" i="2"/>
  <c r="P782" i="2"/>
  <c r="Q782" i="2"/>
  <c r="D783" i="2"/>
  <c r="E783" i="2"/>
  <c r="F783" i="2"/>
  <c r="G783" i="2"/>
  <c r="H783" i="2"/>
  <c r="I783" i="2"/>
  <c r="J783" i="2"/>
  <c r="K783" i="2"/>
  <c r="L783" i="2"/>
  <c r="M783" i="2"/>
  <c r="N783" i="2"/>
  <c r="O783" i="2"/>
  <c r="P783" i="2"/>
  <c r="Q783" i="2"/>
  <c r="D784" i="2"/>
  <c r="E784" i="2"/>
  <c r="F784" i="2"/>
  <c r="G784" i="2"/>
  <c r="H784" i="2"/>
  <c r="I784" i="2"/>
  <c r="J784" i="2"/>
  <c r="K784" i="2"/>
  <c r="L784" i="2"/>
  <c r="M784" i="2"/>
  <c r="N784" i="2"/>
  <c r="O784" i="2"/>
  <c r="P784" i="2"/>
  <c r="Q784" i="2"/>
  <c r="D787" i="2"/>
  <c r="E787" i="2"/>
  <c r="F787" i="2"/>
  <c r="G787" i="2"/>
  <c r="H787" i="2"/>
  <c r="I787" i="2"/>
  <c r="J787" i="2"/>
  <c r="K787" i="2"/>
  <c r="L787" i="2"/>
  <c r="M787" i="2"/>
  <c r="N787" i="2"/>
  <c r="O787" i="2"/>
  <c r="P787" i="2"/>
  <c r="Q787" i="2"/>
  <c r="D791" i="2"/>
  <c r="E791" i="2"/>
  <c r="F791" i="2"/>
  <c r="G791" i="2"/>
  <c r="H791" i="2"/>
  <c r="I791" i="2"/>
  <c r="J791" i="2"/>
  <c r="K791" i="2"/>
  <c r="L791" i="2"/>
  <c r="M791" i="2"/>
  <c r="N791" i="2"/>
  <c r="O791" i="2"/>
  <c r="P791" i="2"/>
  <c r="Q791" i="2"/>
  <c r="D792" i="2"/>
  <c r="E792" i="2"/>
  <c r="F792" i="2"/>
  <c r="G792" i="2"/>
  <c r="H792" i="2"/>
  <c r="I792" i="2"/>
  <c r="J792" i="2"/>
  <c r="K792" i="2"/>
  <c r="L792" i="2"/>
  <c r="M792" i="2"/>
  <c r="N792" i="2"/>
  <c r="O792" i="2"/>
  <c r="P792" i="2"/>
  <c r="Q792" i="2"/>
  <c r="D793" i="2"/>
  <c r="E793" i="2"/>
  <c r="F793" i="2"/>
  <c r="G793" i="2"/>
  <c r="H793" i="2"/>
  <c r="I793" i="2"/>
  <c r="J793" i="2"/>
  <c r="K793" i="2"/>
  <c r="L793" i="2"/>
  <c r="M793" i="2"/>
  <c r="N793" i="2"/>
  <c r="O793" i="2"/>
  <c r="P793" i="2"/>
  <c r="Q793" i="2"/>
  <c r="D794" i="2"/>
  <c r="E794" i="2"/>
  <c r="F794" i="2"/>
  <c r="G794" i="2"/>
  <c r="H794" i="2"/>
  <c r="I794" i="2"/>
  <c r="J794" i="2"/>
  <c r="K794" i="2"/>
  <c r="L794" i="2"/>
  <c r="M794" i="2"/>
  <c r="N794" i="2"/>
  <c r="O794" i="2"/>
  <c r="P794" i="2"/>
  <c r="Q794" i="2"/>
  <c r="D796" i="2"/>
  <c r="E796" i="2"/>
  <c r="F796" i="2"/>
  <c r="G796" i="2"/>
  <c r="H796" i="2"/>
  <c r="I796" i="2"/>
  <c r="J796" i="2"/>
  <c r="K796" i="2"/>
  <c r="L796" i="2"/>
  <c r="M796" i="2"/>
  <c r="N796" i="2"/>
  <c r="O796" i="2"/>
  <c r="P796" i="2"/>
  <c r="Q796" i="2"/>
  <c r="D797" i="2"/>
  <c r="E797" i="2"/>
  <c r="F797" i="2"/>
  <c r="G797" i="2"/>
  <c r="H797" i="2"/>
  <c r="I797" i="2"/>
  <c r="J797" i="2"/>
  <c r="K797" i="2"/>
  <c r="L797" i="2"/>
  <c r="M797" i="2"/>
  <c r="N797" i="2"/>
  <c r="O797" i="2"/>
  <c r="P797" i="2"/>
  <c r="Q797" i="2"/>
  <c r="D798" i="2"/>
  <c r="E798" i="2"/>
  <c r="F798" i="2"/>
  <c r="G798" i="2"/>
  <c r="H798" i="2"/>
  <c r="I798" i="2"/>
  <c r="J798" i="2"/>
  <c r="K798" i="2"/>
  <c r="L798" i="2"/>
  <c r="M798" i="2"/>
  <c r="N798" i="2"/>
  <c r="O798" i="2"/>
  <c r="P798" i="2"/>
  <c r="Q798" i="2"/>
  <c r="D799" i="2"/>
  <c r="E799" i="2"/>
  <c r="F799" i="2"/>
  <c r="G799" i="2"/>
  <c r="H799" i="2"/>
  <c r="I799" i="2"/>
  <c r="J799" i="2"/>
  <c r="K799" i="2"/>
  <c r="L799" i="2"/>
  <c r="M799" i="2"/>
  <c r="N799" i="2"/>
  <c r="O799" i="2"/>
  <c r="P799" i="2"/>
  <c r="Q799" i="2"/>
  <c r="D800" i="2"/>
  <c r="E800" i="2"/>
  <c r="F800" i="2"/>
  <c r="G800" i="2"/>
  <c r="H800" i="2"/>
  <c r="I800" i="2"/>
  <c r="J800" i="2"/>
  <c r="K800" i="2"/>
  <c r="L800" i="2"/>
  <c r="M800" i="2"/>
  <c r="N800" i="2"/>
  <c r="O800" i="2"/>
  <c r="P800" i="2"/>
  <c r="Q800" i="2"/>
  <c r="D801" i="2"/>
  <c r="E801" i="2"/>
  <c r="F801" i="2"/>
  <c r="G801" i="2"/>
  <c r="H801" i="2"/>
  <c r="I801" i="2"/>
  <c r="J801" i="2"/>
  <c r="K801" i="2"/>
  <c r="L801" i="2"/>
  <c r="M801" i="2"/>
  <c r="N801" i="2"/>
  <c r="O801" i="2"/>
  <c r="P801" i="2"/>
  <c r="Q801" i="2"/>
  <c r="C778" i="2"/>
  <c r="C782" i="2"/>
  <c r="C783" i="2"/>
  <c r="C784" i="2"/>
  <c r="C787" i="2"/>
  <c r="C791" i="2"/>
  <c r="C792" i="2"/>
  <c r="C793" i="2"/>
  <c r="C794" i="2"/>
  <c r="C796" i="2"/>
  <c r="C797" i="2"/>
  <c r="C798" i="2"/>
  <c r="C799" i="2"/>
  <c r="C800" i="2"/>
  <c r="C801" i="2"/>
  <c r="D844" i="2"/>
  <c r="E844" i="2"/>
  <c r="F844" i="2"/>
  <c r="G844" i="2"/>
  <c r="H844" i="2"/>
  <c r="I844" i="2"/>
  <c r="J844" i="2"/>
  <c r="K844" i="2"/>
  <c r="L844" i="2"/>
  <c r="M844" i="2"/>
  <c r="N844" i="2"/>
  <c r="O844" i="2"/>
  <c r="P844" i="2"/>
  <c r="Q844" i="2"/>
  <c r="C844" i="2"/>
  <c r="D807" i="2"/>
  <c r="E807" i="2"/>
  <c r="F807" i="2"/>
  <c r="G807" i="2"/>
  <c r="H807" i="2"/>
  <c r="I807" i="2"/>
  <c r="J807" i="2"/>
  <c r="K807" i="2"/>
  <c r="L807" i="2"/>
  <c r="M807" i="2"/>
  <c r="N807" i="2"/>
  <c r="O807" i="2"/>
  <c r="P807" i="2"/>
  <c r="Q807" i="2"/>
  <c r="C807" i="2"/>
  <c r="D770" i="2"/>
  <c r="E770" i="2"/>
  <c r="F770" i="2"/>
  <c r="G770" i="2"/>
  <c r="H770" i="2"/>
  <c r="I770" i="2"/>
  <c r="J770" i="2"/>
  <c r="K770" i="2"/>
  <c r="L770" i="2"/>
  <c r="M770" i="2"/>
  <c r="N770" i="2"/>
  <c r="O770" i="2"/>
  <c r="P770" i="2"/>
  <c r="Q770" i="2"/>
  <c r="C770" i="2"/>
  <c r="D731" i="2"/>
  <c r="E731" i="2"/>
  <c r="F731" i="2"/>
  <c r="G731" i="2"/>
  <c r="H731" i="2"/>
  <c r="I731" i="2"/>
  <c r="J731" i="2"/>
  <c r="K731" i="2"/>
  <c r="L731" i="2"/>
  <c r="M731" i="2"/>
  <c r="N731" i="2"/>
  <c r="O731" i="2"/>
  <c r="P731" i="2"/>
  <c r="Q731" i="2"/>
  <c r="C731" i="2"/>
  <c r="D694" i="2"/>
  <c r="E694" i="2"/>
  <c r="F694" i="2"/>
  <c r="G694" i="2"/>
  <c r="H694" i="2"/>
  <c r="I694" i="2"/>
  <c r="J694" i="2"/>
  <c r="K694" i="2"/>
  <c r="L694" i="2"/>
  <c r="M694" i="2"/>
  <c r="N694" i="2"/>
  <c r="O694" i="2"/>
  <c r="P694" i="2"/>
  <c r="Q694" i="2"/>
  <c r="C694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C657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D761" i="2"/>
  <c r="C761" i="2"/>
  <c r="Q760" i="2"/>
  <c r="P760" i="2"/>
  <c r="O760" i="2"/>
  <c r="N760" i="2"/>
  <c r="M760" i="2"/>
  <c r="L760" i="2"/>
  <c r="K760" i="2"/>
  <c r="J760" i="2"/>
  <c r="I760" i="2"/>
  <c r="H760" i="2"/>
  <c r="G760" i="2"/>
  <c r="F760" i="2"/>
  <c r="E760" i="2"/>
  <c r="D760" i="2"/>
  <c r="C760" i="2"/>
  <c r="Q759" i="2"/>
  <c r="P759" i="2"/>
  <c r="O759" i="2"/>
  <c r="N759" i="2"/>
  <c r="M759" i="2"/>
  <c r="L759" i="2"/>
  <c r="K759" i="2"/>
  <c r="J759" i="2"/>
  <c r="I759" i="2"/>
  <c r="H759" i="2"/>
  <c r="G759" i="2"/>
  <c r="F759" i="2"/>
  <c r="E759" i="2"/>
  <c r="D759" i="2"/>
  <c r="C759" i="2"/>
  <c r="Q758" i="2"/>
  <c r="P758" i="2"/>
  <c r="O758" i="2"/>
  <c r="N758" i="2"/>
  <c r="M758" i="2"/>
  <c r="L758" i="2"/>
  <c r="K758" i="2"/>
  <c r="J758" i="2"/>
  <c r="I758" i="2"/>
  <c r="H758" i="2"/>
  <c r="G758" i="2"/>
  <c r="F758" i="2"/>
  <c r="E758" i="2"/>
  <c r="D758" i="2"/>
  <c r="C758" i="2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D757" i="2"/>
  <c r="C757" i="2"/>
  <c r="O719" i="2"/>
  <c r="O237" i="5" s="1"/>
  <c r="K719" i="2"/>
  <c r="K237" i="5" s="1"/>
  <c r="G719" i="2"/>
  <c r="G237" i="5" s="1"/>
  <c r="C719" i="2"/>
  <c r="C237" i="5" s="1"/>
  <c r="Q755" i="2"/>
  <c r="P755" i="2"/>
  <c r="O755" i="2"/>
  <c r="N755" i="2"/>
  <c r="M755" i="2"/>
  <c r="L755" i="2"/>
  <c r="K755" i="2"/>
  <c r="J755" i="2"/>
  <c r="I755" i="2"/>
  <c r="H755" i="2"/>
  <c r="G755" i="2"/>
  <c r="F755" i="2"/>
  <c r="E755" i="2"/>
  <c r="D755" i="2"/>
  <c r="C755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E754" i="2"/>
  <c r="D754" i="2"/>
  <c r="C754" i="2"/>
  <c r="Q753" i="2"/>
  <c r="P753" i="2"/>
  <c r="O753" i="2"/>
  <c r="N753" i="2"/>
  <c r="M753" i="2"/>
  <c r="L753" i="2"/>
  <c r="K753" i="2"/>
  <c r="J753" i="2"/>
  <c r="I753" i="2"/>
  <c r="H753" i="2"/>
  <c r="G753" i="2"/>
  <c r="F753" i="2"/>
  <c r="E753" i="2"/>
  <c r="D753" i="2"/>
  <c r="C753" i="2"/>
  <c r="Q752" i="2"/>
  <c r="P752" i="2"/>
  <c r="O752" i="2"/>
  <c r="N752" i="2"/>
  <c r="M752" i="2"/>
  <c r="L752" i="2"/>
  <c r="K752" i="2"/>
  <c r="J752" i="2"/>
  <c r="I752" i="2"/>
  <c r="H752" i="2"/>
  <c r="G752" i="2"/>
  <c r="F752" i="2"/>
  <c r="E752" i="2"/>
  <c r="D752" i="2"/>
  <c r="C752" i="2"/>
  <c r="P714" i="2"/>
  <c r="P232" i="5" s="1"/>
  <c r="L714" i="2"/>
  <c r="L232" i="5" s="1"/>
  <c r="H714" i="2"/>
  <c r="H232" i="5" s="1"/>
  <c r="D714" i="2"/>
  <c r="D232" i="5" s="1"/>
  <c r="Q748" i="2"/>
  <c r="P748" i="2"/>
  <c r="O748" i="2"/>
  <c r="N748" i="2"/>
  <c r="M748" i="2"/>
  <c r="L748" i="2"/>
  <c r="K748" i="2"/>
  <c r="J748" i="2"/>
  <c r="I748" i="2"/>
  <c r="H748" i="2"/>
  <c r="G748" i="2"/>
  <c r="F748" i="2"/>
  <c r="E748" i="2"/>
  <c r="D748" i="2"/>
  <c r="C748" i="2"/>
  <c r="Q745" i="2"/>
  <c r="P745" i="2"/>
  <c r="O745" i="2"/>
  <c r="N745" i="2"/>
  <c r="M745" i="2"/>
  <c r="L745" i="2"/>
  <c r="K745" i="2"/>
  <c r="J745" i="2"/>
  <c r="I745" i="2"/>
  <c r="H745" i="2"/>
  <c r="G745" i="2"/>
  <c r="F745" i="2"/>
  <c r="E745" i="2"/>
  <c r="D745" i="2"/>
  <c r="C745" i="2"/>
  <c r="Q744" i="2"/>
  <c r="P744" i="2"/>
  <c r="O744" i="2"/>
  <c r="N744" i="2"/>
  <c r="M744" i="2"/>
  <c r="L744" i="2"/>
  <c r="K744" i="2"/>
  <c r="J744" i="2"/>
  <c r="I744" i="2"/>
  <c r="H744" i="2"/>
  <c r="G744" i="2"/>
  <c r="F744" i="2"/>
  <c r="E744" i="2"/>
  <c r="D744" i="2"/>
  <c r="C744" i="2"/>
  <c r="Q743" i="2"/>
  <c r="P743" i="2"/>
  <c r="O743" i="2"/>
  <c r="N743" i="2"/>
  <c r="M743" i="2"/>
  <c r="L743" i="2"/>
  <c r="K743" i="2"/>
  <c r="J743" i="2"/>
  <c r="I743" i="2"/>
  <c r="H743" i="2"/>
  <c r="G743" i="2"/>
  <c r="F743" i="2"/>
  <c r="E743" i="2"/>
  <c r="D743" i="2"/>
  <c r="C743" i="2"/>
  <c r="P705" i="2"/>
  <c r="P223" i="5" s="1"/>
  <c r="L705" i="2"/>
  <c r="L223" i="5" s="1"/>
  <c r="H705" i="2"/>
  <c r="H223" i="5" s="1"/>
  <c r="D705" i="2"/>
  <c r="D223" i="5" s="1"/>
  <c r="Q739" i="2"/>
  <c r="P739" i="2"/>
  <c r="O739" i="2"/>
  <c r="N739" i="2"/>
  <c r="M739" i="2"/>
  <c r="L739" i="2"/>
  <c r="K739" i="2"/>
  <c r="J739" i="2"/>
  <c r="I739" i="2"/>
  <c r="H739" i="2"/>
  <c r="G739" i="2"/>
  <c r="F739" i="2"/>
  <c r="E739" i="2"/>
  <c r="D739" i="2"/>
  <c r="C739" i="2"/>
  <c r="Q735" i="2"/>
  <c r="N735" i="2"/>
  <c r="M735" i="2"/>
  <c r="J735" i="2"/>
  <c r="I735" i="2"/>
  <c r="F735" i="2"/>
  <c r="Q682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D682" i="2"/>
  <c r="C682" i="2"/>
  <c r="Q677" i="2"/>
  <c r="P677" i="2"/>
  <c r="O677" i="2"/>
  <c r="N677" i="2"/>
  <c r="M677" i="2"/>
  <c r="L677" i="2"/>
  <c r="K677" i="2"/>
  <c r="J677" i="2"/>
  <c r="I677" i="2"/>
  <c r="H677" i="2"/>
  <c r="G677" i="2"/>
  <c r="F677" i="2"/>
  <c r="E677" i="2"/>
  <c r="D677" i="2"/>
  <c r="C677" i="2"/>
  <c r="Q672" i="2"/>
  <c r="O672" i="2"/>
  <c r="N672" i="2"/>
  <c r="K672" i="2"/>
  <c r="J672" i="2"/>
  <c r="I672" i="2"/>
  <c r="G672" i="2"/>
  <c r="F672" i="2"/>
  <c r="E672" i="2"/>
  <c r="C672" i="2"/>
  <c r="Q668" i="2"/>
  <c r="P668" i="2"/>
  <c r="O668" i="2"/>
  <c r="N668" i="2"/>
  <c r="M668" i="2"/>
  <c r="L668" i="2"/>
  <c r="K668" i="2"/>
  <c r="J668" i="2"/>
  <c r="I668" i="2"/>
  <c r="H668" i="2"/>
  <c r="G668" i="2"/>
  <c r="F668" i="2"/>
  <c r="E668" i="2"/>
  <c r="D668" i="2"/>
  <c r="C668" i="2"/>
  <c r="D499" i="2"/>
  <c r="E499" i="2"/>
  <c r="D500" i="2"/>
  <c r="D501" i="2"/>
  <c r="D502" i="2"/>
  <c r="D503" i="2"/>
  <c r="D505" i="2"/>
  <c r="C503" i="2"/>
  <c r="C505" i="2"/>
  <c r="D470" i="2"/>
  <c r="E470" i="2"/>
  <c r="D471" i="2"/>
  <c r="E471" i="2"/>
  <c r="F471" i="2"/>
  <c r="D472" i="2"/>
  <c r="E472" i="2"/>
  <c r="D473" i="2"/>
  <c r="E473" i="2"/>
  <c r="D474" i="2"/>
  <c r="E474" i="2"/>
  <c r="D476" i="2"/>
  <c r="E476" i="2"/>
  <c r="C474" i="2"/>
  <c r="C476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P513" i="2"/>
  <c r="Q513" i="2"/>
  <c r="C513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P484" i="2"/>
  <c r="Q484" i="2"/>
  <c r="C484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Q455" i="2"/>
  <c r="C455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P424" i="2"/>
  <c r="Q424" i="2"/>
  <c r="C424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C395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C366" i="2"/>
  <c r="D445" i="2"/>
  <c r="C445" i="2"/>
  <c r="D443" i="2"/>
  <c r="C443" i="2"/>
  <c r="D442" i="2"/>
  <c r="D441" i="2"/>
  <c r="D440" i="2"/>
  <c r="E439" i="2"/>
  <c r="D439" i="2"/>
  <c r="O448" i="2"/>
  <c r="K448" i="2"/>
  <c r="G448" i="2"/>
  <c r="C448" i="2"/>
  <c r="C442" i="2"/>
  <c r="F435" i="2"/>
  <c r="C430" i="2"/>
  <c r="L429" i="2"/>
  <c r="E428" i="2"/>
  <c r="C450" i="2"/>
  <c r="Q448" i="2"/>
  <c r="P448" i="2"/>
  <c r="N448" i="2"/>
  <c r="M448" i="2"/>
  <c r="L448" i="2"/>
  <c r="J448" i="2"/>
  <c r="I448" i="2"/>
  <c r="H448" i="2"/>
  <c r="F448" i="2"/>
  <c r="E448" i="2"/>
  <c r="D448" i="2"/>
  <c r="Q447" i="2"/>
  <c r="M447" i="2"/>
  <c r="I447" i="2"/>
  <c r="E447" i="2"/>
  <c r="Q435" i="2"/>
  <c r="P435" i="2"/>
  <c r="O435" i="2"/>
  <c r="M435" i="2"/>
  <c r="L435" i="2"/>
  <c r="K435" i="2"/>
  <c r="I435" i="2"/>
  <c r="H435" i="2"/>
  <c r="G435" i="2"/>
  <c r="E435" i="2"/>
  <c r="D435" i="2"/>
  <c r="C435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Q429" i="2"/>
  <c r="P429" i="2"/>
  <c r="O429" i="2"/>
  <c r="N429" i="2"/>
  <c r="M429" i="2"/>
  <c r="K429" i="2"/>
  <c r="J429" i="2"/>
  <c r="I429" i="2"/>
  <c r="H429" i="2"/>
  <c r="G429" i="2"/>
  <c r="F429" i="2"/>
  <c r="E429" i="2"/>
  <c r="D429" i="2"/>
  <c r="C429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D428" i="2"/>
  <c r="C428" i="2"/>
  <c r="C427" i="2"/>
  <c r="P426" i="2"/>
  <c r="L426" i="2"/>
  <c r="I426" i="2"/>
  <c r="H426" i="2"/>
  <c r="D426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C260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C245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C230" i="2"/>
  <c r="C223" i="2"/>
  <c r="C221" i="2"/>
  <c r="C220" i="2"/>
  <c r="C218" i="2"/>
  <c r="C217" i="2"/>
  <c r="C215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C213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C198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C183" i="2"/>
  <c r="C166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79" i="1"/>
  <c r="C274" i="1"/>
  <c r="C269" i="1"/>
  <c r="C265" i="1"/>
  <c r="C257" i="1"/>
  <c r="C245" i="1"/>
  <c r="C230" i="1"/>
  <c r="C224" i="1"/>
  <c r="F470" i="2" l="1"/>
  <c r="F528" i="2" s="1"/>
  <c r="F68" i="5" s="1"/>
  <c r="C286" i="1"/>
  <c r="E501" i="2"/>
  <c r="E530" i="2" s="1"/>
  <c r="E70" i="5" s="1"/>
  <c r="G381" i="2"/>
  <c r="G470" i="2" s="1"/>
  <c r="C27" i="2"/>
  <c r="C46" i="2"/>
  <c r="E443" i="2"/>
  <c r="K87" i="2"/>
  <c r="J119" i="2"/>
  <c r="D215" i="2"/>
  <c r="D20" i="2"/>
  <c r="K88" i="2"/>
  <c r="J120" i="2"/>
  <c r="E13" i="2"/>
  <c r="E42" i="2" s="1"/>
  <c r="E44" i="2" s="1"/>
  <c r="E675" i="2"/>
  <c r="Q675" i="2"/>
  <c r="F439" i="2"/>
  <c r="E500" i="2"/>
  <c r="E529" i="2" s="1"/>
  <c r="E69" i="5" s="1"/>
  <c r="E505" i="2"/>
  <c r="E534" i="2" s="1"/>
  <c r="E74" i="5" s="1"/>
  <c r="E502" i="2"/>
  <c r="E531" i="2" s="1"/>
  <c r="E71" i="5" s="1"/>
  <c r="F500" i="2"/>
  <c r="F529" i="2" s="1"/>
  <c r="F69" i="5" s="1"/>
  <c r="G675" i="2"/>
  <c r="F675" i="2"/>
  <c r="D122" i="2"/>
  <c r="D32" i="5" s="1"/>
  <c r="D26" i="5"/>
  <c r="E532" i="2"/>
  <c r="E72" i="5" s="1"/>
  <c r="G383" i="2"/>
  <c r="F412" i="2"/>
  <c r="J675" i="2"/>
  <c r="G742" i="2"/>
  <c r="K742" i="2"/>
  <c r="O742" i="2"/>
  <c r="F756" i="2"/>
  <c r="J756" i="2"/>
  <c r="N756" i="2"/>
  <c r="G385" i="2"/>
  <c r="F414" i="2"/>
  <c r="G137" i="2"/>
  <c r="F302" i="2"/>
  <c r="F314" i="2"/>
  <c r="F331" i="2"/>
  <c r="F285" i="2"/>
  <c r="F315" i="2"/>
  <c r="F286" i="2"/>
  <c r="F152" i="2"/>
  <c r="G398" i="2"/>
  <c r="H382" i="2"/>
  <c r="G411" i="2"/>
  <c r="H381" i="2"/>
  <c r="G410" i="2"/>
  <c r="G384" i="2"/>
  <c r="F413" i="2"/>
  <c r="G387" i="2"/>
  <c r="F416" i="2"/>
  <c r="H29" i="5"/>
  <c r="G30" i="5"/>
  <c r="E689" i="2"/>
  <c r="I689" i="2"/>
  <c r="M689" i="2"/>
  <c r="Q689" i="2"/>
  <c r="C790" i="2"/>
  <c r="K675" i="2"/>
  <c r="C781" i="2"/>
  <c r="C742" i="2"/>
  <c r="D534" i="2"/>
  <c r="D74" i="5" s="1"/>
  <c r="D532" i="2"/>
  <c r="D72" i="5" s="1"/>
  <c r="D531" i="2"/>
  <c r="D71" i="5" s="1"/>
  <c r="D530" i="2"/>
  <c r="D70" i="5" s="1"/>
  <c r="G28" i="5"/>
  <c r="E106" i="2"/>
  <c r="E200" i="2" s="1"/>
  <c r="F31" i="5"/>
  <c r="G27" i="5"/>
  <c r="F90" i="2"/>
  <c r="F185" i="2" s="1"/>
  <c r="C272" i="1"/>
  <c r="C235" i="1"/>
  <c r="D529" i="2"/>
  <c r="D69" i="5" s="1"/>
  <c r="D528" i="2"/>
  <c r="D68" i="5" s="1"/>
  <c r="E528" i="2"/>
  <c r="E68" i="5" s="1"/>
  <c r="C795" i="2"/>
  <c r="C751" i="2"/>
  <c r="G751" i="2"/>
  <c r="K751" i="2"/>
  <c r="C689" i="2"/>
  <c r="G689" i="2"/>
  <c r="K689" i="2"/>
  <c r="O689" i="2"/>
  <c r="N795" i="2"/>
  <c r="J795" i="2"/>
  <c r="F795" i="2"/>
  <c r="Q795" i="2"/>
  <c r="M795" i="2"/>
  <c r="I795" i="2"/>
  <c r="E795" i="2"/>
  <c r="Q790" i="2"/>
  <c r="M790" i="2"/>
  <c r="I790" i="2"/>
  <c r="E790" i="2"/>
  <c r="P795" i="2"/>
  <c r="L795" i="2"/>
  <c r="H795" i="2"/>
  <c r="D795" i="2"/>
  <c r="O795" i="2"/>
  <c r="K795" i="2"/>
  <c r="G795" i="2"/>
  <c r="O790" i="2"/>
  <c r="K790" i="2"/>
  <c r="G790" i="2"/>
  <c r="P781" i="2"/>
  <c r="L781" i="2"/>
  <c r="H781" i="2"/>
  <c r="D781" i="2"/>
  <c r="O781" i="2"/>
  <c r="K781" i="2"/>
  <c r="G781" i="2"/>
  <c r="N781" i="2"/>
  <c r="J781" i="2"/>
  <c r="F781" i="2"/>
  <c r="Q781" i="2"/>
  <c r="M781" i="2"/>
  <c r="I781" i="2"/>
  <c r="E781" i="2"/>
  <c r="J790" i="2"/>
  <c r="P790" i="2"/>
  <c r="H790" i="2"/>
  <c r="H802" i="2" s="1"/>
  <c r="N790" i="2"/>
  <c r="F790" i="2"/>
  <c r="L790" i="2"/>
  <c r="D790" i="2"/>
  <c r="O751" i="2"/>
  <c r="F689" i="2"/>
  <c r="J689" i="2"/>
  <c r="N689" i="2"/>
  <c r="J719" i="2"/>
  <c r="J237" i="5" s="1"/>
  <c r="E756" i="2"/>
  <c r="I756" i="2"/>
  <c r="M756" i="2"/>
  <c r="Q756" i="2"/>
  <c r="D689" i="2"/>
  <c r="H689" i="2"/>
  <c r="L689" i="2"/>
  <c r="P689" i="2"/>
  <c r="F719" i="2"/>
  <c r="F237" i="5" s="1"/>
  <c r="N719" i="2"/>
  <c r="N237" i="5" s="1"/>
  <c r="C714" i="2"/>
  <c r="K714" i="2"/>
  <c r="F751" i="2"/>
  <c r="J751" i="2"/>
  <c r="N751" i="2"/>
  <c r="G714" i="2"/>
  <c r="O714" i="2"/>
  <c r="C675" i="2"/>
  <c r="O675" i="2"/>
  <c r="G705" i="2"/>
  <c r="G223" i="5" s="1"/>
  <c r="O705" i="2"/>
  <c r="O223" i="5" s="1"/>
  <c r="C705" i="2"/>
  <c r="C223" i="5" s="1"/>
  <c r="K705" i="2"/>
  <c r="K223" i="5" s="1"/>
  <c r="F742" i="2"/>
  <c r="J742" i="2"/>
  <c r="N742" i="2"/>
  <c r="I675" i="2"/>
  <c r="E747" i="2"/>
  <c r="E746" i="2" s="1"/>
  <c r="E709" i="2"/>
  <c r="E227" i="5" s="1"/>
  <c r="I747" i="2"/>
  <c r="I746" i="2" s="1"/>
  <c r="I709" i="2"/>
  <c r="I227" i="5" s="1"/>
  <c r="M747" i="2"/>
  <c r="M746" i="2" s="1"/>
  <c r="M709" i="2"/>
  <c r="M227" i="5" s="1"/>
  <c r="Q747" i="2"/>
  <c r="Q746" i="2" s="1"/>
  <c r="Q709" i="2"/>
  <c r="Q227" i="5" s="1"/>
  <c r="N675" i="2"/>
  <c r="F747" i="2"/>
  <c r="F746" i="2" s="1"/>
  <c r="F709" i="2"/>
  <c r="F227" i="5" s="1"/>
  <c r="J747" i="2"/>
  <c r="J746" i="2" s="1"/>
  <c r="J709" i="2"/>
  <c r="J227" i="5" s="1"/>
  <c r="N747" i="2"/>
  <c r="N746" i="2" s="1"/>
  <c r="N709" i="2"/>
  <c r="N227" i="5" s="1"/>
  <c r="D735" i="2"/>
  <c r="H735" i="2"/>
  <c r="L735" i="2"/>
  <c r="P735" i="2"/>
  <c r="M672" i="2"/>
  <c r="M675" i="2" s="1"/>
  <c r="C747" i="2"/>
  <c r="C746" i="2" s="1"/>
  <c r="C709" i="2"/>
  <c r="C227" i="5" s="1"/>
  <c r="G747" i="2"/>
  <c r="G746" i="2" s="1"/>
  <c r="G709" i="2"/>
  <c r="G227" i="5" s="1"/>
  <c r="K747" i="2"/>
  <c r="K746" i="2" s="1"/>
  <c r="K709" i="2"/>
  <c r="K227" i="5" s="1"/>
  <c r="O747" i="2"/>
  <c r="O746" i="2" s="1"/>
  <c r="O709" i="2"/>
  <c r="O227" i="5" s="1"/>
  <c r="D672" i="2"/>
  <c r="D675" i="2" s="1"/>
  <c r="H672" i="2"/>
  <c r="H675" i="2" s="1"/>
  <c r="L672" i="2"/>
  <c r="L675" i="2" s="1"/>
  <c r="P672" i="2"/>
  <c r="P675" i="2" s="1"/>
  <c r="E705" i="2"/>
  <c r="E223" i="5" s="1"/>
  <c r="I705" i="2"/>
  <c r="I223" i="5" s="1"/>
  <c r="M705" i="2"/>
  <c r="M223" i="5" s="1"/>
  <c r="Q705" i="2"/>
  <c r="Q223" i="5" s="1"/>
  <c r="D742" i="2"/>
  <c r="H742" i="2"/>
  <c r="L742" i="2"/>
  <c r="P742" i="2"/>
  <c r="E714" i="2"/>
  <c r="E232" i="5" s="1"/>
  <c r="I714" i="2"/>
  <c r="I232" i="5" s="1"/>
  <c r="M714" i="2"/>
  <c r="M232" i="5" s="1"/>
  <c r="Q714" i="2"/>
  <c r="Q232" i="5" s="1"/>
  <c r="D751" i="2"/>
  <c r="H751" i="2"/>
  <c r="L751" i="2"/>
  <c r="P751" i="2"/>
  <c r="D719" i="2"/>
  <c r="H719" i="2"/>
  <c r="L719" i="2"/>
  <c r="P719" i="2"/>
  <c r="C756" i="2"/>
  <c r="G756" i="2"/>
  <c r="K756" i="2"/>
  <c r="O756" i="2"/>
  <c r="E735" i="2"/>
  <c r="F705" i="2"/>
  <c r="F223" i="5" s="1"/>
  <c r="J705" i="2"/>
  <c r="J223" i="5" s="1"/>
  <c r="N705" i="2"/>
  <c r="N223" i="5" s="1"/>
  <c r="E742" i="2"/>
  <c r="I742" i="2"/>
  <c r="M742" i="2"/>
  <c r="Q742" i="2"/>
  <c r="F714" i="2"/>
  <c r="F232" i="5" s="1"/>
  <c r="J714" i="2"/>
  <c r="J232" i="5" s="1"/>
  <c r="N714" i="2"/>
  <c r="N232" i="5" s="1"/>
  <c r="E751" i="2"/>
  <c r="I751" i="2"/>
  <c r="M751" i="2"/>
  <c r="Q751" i="2"/>
  <c r="E719" i="2"/>
  <c r="E237" i="5" s="1"/>
  <c r="I719" i="2"/>
  <c r="I237" i="5" s="1"/>
  <c r="M719" i="2"/>
  <c r="M237" i="5" s="1"/>
  <c r="Q719" i="2"/>
  <c r="Q237" i="5" s="1"/>
  <c r="D756" i="2"/>
  <c r="H756" i="2"/>
  <c r="L756" i="2"/>
  <c r="P756" i="2"/>
  <c r="C534" i="2"/>
  <c r="C74" i="5" s="1"/>
  <c r="C532" i="2"/>
  <c r="C72" i="5" s="1"/>
  <c r="K426" i="2"/>
  <c r="C426" i="2"/>
  <c r="C425" i="2" s="1"/>
  <c r="C396" i="2"/>
  <c r="O426" i="2"/>
  <c r="J435" i="2"/>
  <c r="N435" i="2"/>
  <c r="D447" i="2"/>
  <c r="E426" i="2"/>
  <c r="M426" i="2"/>
  <c r="Q426" i="2"/>
  <c r="H447" i="2"/>
  <c r="G426" i="2"/>
  <c r="C367" i="2"/>
  <c r="F426" i="2"/>
  <c r="J426" i="2"/>
  <c r="N426" i="2"/>
  <c r="F447" i="2"/>
  <c r="J447" i="2"/>
  <c r="N447" i="2"/>
  <c r="L447" i="2"/>
  <c r="D367" i="2"/>
  <c r="D450" i="2"/>
  <c r="P447" i="2"/>
  <c r="C439" i="2"/>
  <c r="C440" i="2"/>
  <c r="C441" i="2"/>
  <c r="D27" i="2" l="1"/>
  <c r="D46" i="2"/>
  <c r="C50" i="2"/>
  <c r="C52" i="2" s="1"/>
  <c r="C10" i="5" s="1"/>
  <c r="C48" i="2"/>
  <c r="C199" i="2" s="1"/>
  <c r="E215" i="2"/>
  <c r="E20" i="2"/>
  <c r="L88" i="2"/>
  <c r="K120" i="2"/>
  <c r="L87" i="2"/>
  <c r="K119" i="2"/>
  <c r="J763" i="2"/>
  <c r="F13" i="2"/>
  <c r="F42" i="2" s="1"/>
  <c r="F44" i="2" s="1"/>
  <c r="F763" i="2"/>
  <c r="D726" i="2"/>
  <c r="D244" i="5" s="1"/>
  <c r="D237" i="5"/>
  <c r="C726" i="2"/>
  <c r="C244" i="5" s="1"/>
  <c r="C232" i="5"/>
  <c r="P726" i="2"/>
  <c r="P244" i="5" s="1"/>
  <c r="P237" i="5"/>
  <c r="O726" i="2"/>
  <c r="O244" i="5" s="1"/>
  <c r="O232" i="5"/>
  <c r="L726" i="2"/>
  <c r="L244" i="5" s="1"/>
  <c r="L237" i="5"/>
  <c r="G726" i="2"/>
  <c r="G244" i="5" s="1"/>
  <c r="G232" i="5"/>
  <c r="H726" i="2"/>
  <c r="H244" i="5" s="1"/>
  <c r="H237" i="5"/>
  <c r="K726" i="2"/>
  <c r="K244" i="5" s="1"/>
  <c r="K232" i="5"/>
  <c r="E122" i="2"/>
  <c r="E32" i="5" s="1"/>
  <c r="E26" i="5"/>
  <c r="E763" i="2"/>
  <c r="F726" i="2"/>
  <c r="F244" i="5" s="1"/>
  <c r="F802" i="2"/>
  <c r="C802" i="2"/>
  <c r="K749" i="2"/>
  <c r="C749" i="2"/>
  <c r="E802" i="2"/>
  <c r="G749" i="2"/>
  <c r="N763" i="2"/>
  <c r="P802" i="2"/>
  <c r="F441" i="2"/>
  <c r="F501" i="2"/>
  <c r="F530" i="2" s="1"/>
  <c r="F70" i="5" s="1"/>
  <c r="M763" i="2"/>
  <c r="O749" i="2"/>
  <c r="J802" i="2"/>
  <c r="H383" i="2"/>
  <c r="G472" i="2"/>
  <c r="G412" i="2"/>
  <c r="I712" i="2"/>
  <c r="I230" i="5" s="1"/>
  <c r="C712" i="2"/>
  <c r="C230" i="5" s="1"/>
  <c r="F505" i="2"/>
  <c r="F534" i="2" s="1"/>
  <c r="F74" i="5" s="1"/>
  <c r="F445" i="2"/>
  <c r="H384" i="2"/>
  <c r="G413" i="2"/>
  <c r="G473" i="2"/>
  <c r="I382" i="2"/>
  <c r="H411" i="2"/>
  <c r="H471" i="2"/>
  <c r="H385" i="2"/>
  <c r="G414" i="2"/>
  <c r="G474" i="2"/>
  <c r="Q802" i="2"/>
  <c r="H387" i="2"/>
  <c r="G416" i="2"/>
  <c r="G476" i="2"/>
  <c r="G499" i="2"/>
  <c r="G528" i="2" s="1"/>
  <c r="G68" i="5" s="1"/>
  <c r="G439" i="2"/>
  <c r="I381" i="2"/>
  <c r="H410" i="2"/>
  <c r="H470" i="2"/>
  <c r="H398" i="2"/>
  <c r="H137" i="2"/>
  <c r="G331" i="2"/>
  <c r="G315" i="2"/>
  <c r="G302" i="2"/>
  <c r="G285" i="2"/>
  <c r="G314" i="2"/>
  <c r="G286" i="2"/>
  <c r="G152" i="2"/>
  <c r="F502" i="2"/>
  <c r="F531" i="2" s="1"/>
  <c r="F71" i="5" s="1"/>
  <c r="F442" i="2"/>
  <c r="G500" i="2"/>
  <c r="G529" i="2" s="1"/>
  <c r="G69" i="5" s="1"/>
  <c r="G440" i="2"/>
  <c r="F503" i="2"/>
  <c r="F532" i="2" s="1"/>
  <c r="F72" i="5" s="1"/>
  <c r="F443" i="2"/>
  <c r="I29" i="5"/>
  <c r="H30" i="5"/>
  <c r="C763" i="2"/>
  <c r="N749" i="2"/>
  <c r="O712" i="2"/>
  <c r="O230" i="5" s="1"/>
  <c r="D802" i="2"/>
  <c r="K802" i="2"/>
  <c r="H28" i="5"/>
  <c r="H27" i="5"/>
  <c r="F106" i="2"/>
  <c r="F200" i="2" s="1"/>
  <c r="G90" i="2"/>
  <c r="G185" i="2" s="1"/>
  <c r="G31" i="5"/>
  <c r="O802" i="2"/>
  <c r="F749" i="2"/>
  <c r="M749" i="2"/>
  <c r="K763" i="2"/>
  <c r="L802" i="2"/>
  <c r="G763" i="2"/>
  <c r="Q712" i="2"/>
  <c r="Q230" i="5" s="1"/>
  <c r="G712" i="2"/>
  <c r="G230" i="5" s="1"/>
  <c r="I802" i="2"/>
  <c r="E749" i="2"/>
  <c r="N802" i="2"/>
  <c r="G802" i="2"/>
  <c r="M802" i="2"/>
  <c r="N726" i="2"/>
  <c r="N244" i="5" s="1"/>
  <c r="O763" i="2"/>
  <c r="I749" i="2"/>
  <c r="Q749" i="2"/>
  <c r="J712" i="2"/>
  <c r="J230" i="5" s="1"/>
  <c r="J749" i="2"/>
  <c r="Q763" i="2"/>
  <c r="J726" i="2"/>
  <c r="J244" i="5" s="1"/>
  <c r="I763" i="2"/>
  <c r="N712" i="2"/>
  <c r="N230" i="5" s="1"/>
  <c r="M712" i="2"/>
  <c r="M230" i="5" s="1"/>
  <c r="F712" i="2"/>
  <c r="F230" i="5" s="1"/>
  <c r="E712" i="2"/>
  <c r="E230" i="5" s="1"/>
  <c r="K712" i="2"/>
  <c r="K230" i="5" s="1"/>
  <c r="P763" i="2"/>
  <c r="I726" i="2"/>
  <c r="I244" i="5" s="1"/>
  <c r="O735" i="2"/>
  <c r="G735" i="2"/>
  <c r="L763" i="2"/>
  <c r="E726" i="2"/>
  <c r="E244" i="5" s="1"/>
  <c r="L747" i="2"/>
  <c r="L746" i="2" s="1"/>
  <c r="L749" i="2" s="1"/>
  <c r="L709" i="2"/>
  <c r="D747" i="2"/>
  <c r="D746" i="2" s="1"/>
  <c r="D749" i="2" s="1"/>
  <c r="D709" i="2"/>
  <c r="H763" i="2"/>
  <c r="Q726" i="2"/>
  <c r="Q244" i="5" s="1"/>
  <c r="K735" i="2"/>
  <c r="C735" i="2"/>
  <c r="D763" i="2"/>
  <c r="M726" i="2"/>
  <c r="M244" i="5" s="1"/>
  <c r="P747" i="2"/>
  <c r="P746" i="2" s="1"/>
  <c r="P749" i="2" s="1"/>
  <c r="P709" i="2"/>
  <c r="H747" i="2"/>
  <c r="H746" i="2" s="1"/>
  <c r="H749" i="2" s="1"/>
  <c r="H709" i="2"/>
  <c r="O447" i="2"/>
  <c r="G447" i="2"/>
  <c r="K447" i="2"/>
  <c r="C447" i="2"/>
  <c r="E450" i="2"/>
  <c r="C898" i="2"/>
  <c r="C127" i="5" s="1"/>
  <c r="B898" i="2"/>
  <c r="E27" i="2" l="1"/>
  <c r="E46" i="2"/>
  <c r="D48" i="2"/>
  <c r="D50" i="2"/>
  <c r="D52" i="2" s="1"/>
  <c r="D10" i="5" s="1"/>
  <c r="M88" i="2"/>
  <c r="L120" i="2"/>
  <c r="F20" i="2"/>
  <c r="M87" i="2"/>
  <c r="L119" i="2"/>
  <c r="F215" i="2"/>
  <c r="G13" i="2"/>
  <c r="G42" i="2" s="1"/>
  <c r="G44" i="2" s="1"/>
  <c r="P712" i="2"/>
  <c r="P230" i="5" s="1"/>
  <c r="P227" i="5"/>
  <c r="L712" i="2"/>
  <c r="L230" i="5" s="1"/>
  <c r="L227" i="5"/>
  <c r="F122" i="2"/>
  <c r="F32" i="5" s="1"/>
  <c r="F26" i="5"/>
  <c r="H712" i="2"/>
  <c r="H230" i="5" s="1"/>
  <c r="H227" i="5"/>
  <c r="D712" i="2"/>
  <c r="D230" i="5" s="1"/>
  <c r="D227" i="5"/>
  <c r="H472" i="2"/>
  <c r="I383" i="2"/>
  <c r="H412" i="2"/>
  <c r="G501" i="2"/>
  <c r="G530" i="2" s="1"/>
  <c r="G70" i="5" s="1"/>
  <c r="G441" i="2"/>
  <c r="I137" i="2"/>
  <c r="H314" i="2"/>
  <c r="H302" i="2"/>
  <c r="H331" i="2"/>
  <c r="H315" i="2"/>
  <c r="H285" i="2"/>
  <c r="H286" i="2"/>
  <c r="H152" i="2"/>
  <c r="H499" i="2"/>
  <c r="H528" i="2" s="1"/>
  <c r="H68" i="5" s="1"/>
  <c r="H439" i="2"/>
  <c r="H500" i="2"/>
  <c r="H529" i="2" s="1"/>
  <c r="H69" i="5" s="1"/>
  <c r="H440" i="2"/>
  <c r="I384" i="2"/>
  <c r="H413" i="2"/>
  <c r="H473" i="2"/>
  <c r="G502" i="2"/>
  <c r="G531" i="2" s="1"/>
  <c r="G71" i="5" s="1"/>
  <c r="G442" i="2"/>
  <c r="J381" i="2"/>
  <c r="I410" i="2"/>
  <c r="I470" i="2"/>
  <c r="G505" i="2"/>
  <c r="G534" i="2" s="1"/>
  <c r="G74" i="5" s="1"/>
  <c r="G445" i="2"/>
  <c r="G503" i="2"/>
  <c r="G532" i="2" s="1"/>
  <c r="G72" i="5" s="1"/>
  <c r="G443" i="2"/>
  <c r="J382" i="2"/>
  <c r="I411" i="2"/>
  <c r="I471" i="2"/>
  <c r="I398" i="2"/>
  <c r="I387" i="2"/>
  <c r="H416" i="2"/>
  <c r="H476" i="2"/>
  <c r="I385" i="2"/>
  <c r="H414" i="2"/>
  <c r="H474" i="2"/>
  <c r="J29" i="5"/>
  <c r="I30" i="5"/>
  <c r="I28" i="5"/>
  <c r="G106" i="2"/>
  <c r="G200" i="2" s="1"/>
  <c r="H90" i="2"/>
  <c r="H185" i="2" s="1"/>
  <c r="I27" i="5"/>
  <c r="H31" i="5"/>
  <c r="F450" i="2"/>
  <c r="E367" i="2"/>
  <c r="D427" i="2"/>
  <c r="D425" i="2" s="1"/>
  <c r="D396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P350" i="2"/>
  <c r="Q350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P351" i="2"/>
  <c r="Q351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P352" i="2"/>
  <c r="Q352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Q354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P356" i="2"/>
  <c r="Q356" i="2"/>
  <c r="C354" i="2"/>
  <c r="C356" i="2"/>
  <c r="D607" i="2"/>
  <c r="D199" i="5" s="1"/>
  <c r="E607" i="2"/>
  <c r="E199" i="5" s="1"/>
  <c r="F607" i="2"/>
  <c r="F199" i="5" s="1"/>
  <c r="G607" i="2"/>
  <c r="G199" i="5" s="1"/>
  <c r="H607" i="2"/>
  <c r="H199" i="5" s="1"/>
  <c r="I607" i="2"/>
  <c r="I199" i="5" s="1"/>
  <c r="J607" i="2"/>
  <c r="J199" i="5" s="1"/>
  <c r="K607" i="2"/>
  <c r="K199" i="5" s="1"/>
  <c r="L607" i="2"/>
  <c r="L199" i="5" s="1"/>
  <c r="M607" i="2"/>
  <c r="M199" i="5" s="1"/>
  <c r="N607" i="2"/>
  <c r="N199" i="5" s="1"/>
  <c r="O607" i="2"/>
  <c r="O199" i="5" s="1"/>
  <c r="P607" i="2"/>
  <c r="P199" i="5" s="1"/>
  <c r="Q607" i="2"/>
  <c r="Q199" i="5" s="1"/>
  <c r="D608" i="2"/>
  <c r="D200" i="5" s="1"/>
  <c r="E608" i="2"/>
  <c r="E200" i="5" s="1"/>
  <c r="F608" i="2"/>
  <c r="F200" i="5" s="1"/>
  <c r="G608" i="2"/>
  <c r="G200" i="5" s="1"/>
  <c r="H608" i="2"/>
  <c r="H200" i="5" s="1"/>
  <c r="I608" i="2"/>
  <c r="I200" i="5" s="1"/>
  <c r="J608" i="2"/>
  <c r="J200" i="5" s="1"/>
  <c r="K608" i="2"/>
  <c r="K200" i="5" s="1"/>
  <c r="L608" i="2"/>
  <c r="L200" i="5" s="1"/>
  <c r="M608" i="2"/>
  <c r="M200" i="5" s="1"/>
  <c r="N608" i="2"/>
  <c r="N200" i="5" s="1"/>
  <c r="O608" i="2"/>
  <c r="O200" i="5" s="1"/>
  <c r="P608" i="2"/>
  <c r="P200" i="5" s="1"/>
  <c r="Q608" i="2"/>
  <c r="Q200" i="5" s="1"/>
  <c r="D609" i="2"/>
  <c r="D201" i="5" s="1"/>
  <c r="E609" i="2"/>
  <c r="E201" i="5" s="1"/>
  <c r="F609" i="2"/>
  <c r="F201" i="5" s="1"/>
  <c r="G609" i="2"/>
  <c r="G201" i="5" s="1"/>
  <c r="H609" i="2"/>
  <c r="H201" i="5" s="1"/>
  <c r="I609" i="2"/>
  <c r="I201" i="5" s="1"/>
  <c r="J609" i="2"/>
  <c r="J201" i="5" s="1"/>
  <c r="K609" i="2"/>
  <c r="K201" i="5" s="1"/>
  <c r="L609" i="2"/>
  <c r="L201" i="5" s="1"/>
  <c r="M609" i="2"/>
  <c r="M201" i="5" s="1"/>
  <c r="N609" i="2"/>
  <c r="N201" i="5" s="1"/>
  <c r="O609" i="2"/>
  <c r="O201" i="5" s="1"/>
  <c r="P609" i="2"/>
  <c r="P201" i="5" s="1"/>
  <c r="Q609" i="2"/>
  <c r="Q201" i="5" s="1"/>
  <c r="D610" i="2"/>
  <c r="D202" i="5" s="1"/>
  <c r="E610" i="2"/>
  <c r="E202" i="5" s="1"/>
  <c r="F610" i="2"/>
  <c r="F202" i="5" s="1"/>
  <c r="G610" i="2"/>
  <c r="G202" i="5" s="1"/>
  <c r="H610" i="2"/>
  <c r="H202" i="5" s="1"/>
  <c r="I610" i="2"/>
  <c r="I202" i="5" s="1"/>
  <c r="J610" i="2"/>
  <c r="J202" i="5" s="1"/>
  <c r="K610" i="2"/>
  <c r="K202" i="5" s="1"/>
  <c r="L610" i="2"/>
  <c r="L202" i="5" s="1"/>
  <c r="M610" i="2"/>
  <c r="M202" i="5" s="1"/>
  <c r="N610" i="2"/>
  <c r="N202" i="5" s="1"/>
  <c r="O610" i="2"/>
  <c r="O202" i="5" s="1"/>
  <c r="P610" i="2"/>
  <c r="P202" i="5" s="1"/>
  <c r="Q610" i="2"/>
  <c r="Q202" i="5" s="1"/>
  <c r="D611" i="2"/>
  <c r="D203" i="5" s="1"/>
  <c r="E611" i="2"/>
  <c r="E203" i="5" s="1"/>
  <c r="F611" i="2"/>
  <c r="F203" i="5" s="1"/>
  <c r="G611" i="2"/>
  <c r="G203" i="5" s="1"/>
  <c r="H611" i="2"/>
  <c r="H203" i="5" s="1"/>
  <c r="I611" i="2"/>
  <c r="I203" i="5" s="1"/>
  <c r="J611" i="2"/>
  <c r="J203" i="5" s="1"/>
  <c r="K611" i="2"/>
  <c r="K203" i="5" s="1"/>
  <c r="L611" i="2"/>
  <c r="L203" i="5" s="1"/>
  <c r="M611" i="2"/>
  <c r="M203" i="5" s="1"/>
  <c r="N611" i="2"/>
  <c r="N203" i="5" s="1"/>
  <c r="O611" i="2"/>
  <c r="O203" i="5" s="1"/>
  <c r="P611" i="2"/>
  <c r="P203" i="5" s="1"/>
  <c r="Q611" i="2"/>
  <c r="Q203" i="5" s="1"/>
  <c r="D612" i="2"/>
  <c r="D204" i="5" s="1"/>
  <c r="E612" i="2"/>
  <c r="E204" i="5" s="1"/>
  <c r="F612" i="2"/>
  <c r="F204" i="5" s="1"/>
  <c r="G612" i="2"/>
  <c r="G204" i="5" s="1"/>
  <c r="H612" i="2"/>
  <c r="H204" i="5" s="1"/>
  <c r="I612" i="2"/>
  <c r="I204" i="5" s="1"/>
  <c r="J612" i="2"/>
  <c r="J204" i="5" s="1"/>
  <c r="K612" i="2"/>
  <c r="K204" i="5" s="1"/>
  <c r="L612" i="2"/>
  <c r="L204" i="5" s="1"/>
  <c r="M612" i="2"/>
  <c r="M204" i="5" s="1"/>
  <c r="N612" i="2"/>
  <c r="N204" i="5" s="1"/>
  <c r="O612" i="2"/>
  <c r="O204" i="5" s="1"/>
  <c r="P612" i="2"/>
  <c r="P204" i="5" s="1"/>
  <c r="Q612" i="2"/>
  <c r="Q204" i="5" s="1"/>
  <c r="C608" i="2"/>
  <c r="C200" i="5" s="1"/>
  <c r="C609" i="2"/>
  <c r="C201" i="5" s="1"/>
  <c r="C610" i="2"/>
  <c r="C202" i="5" s="1"/>
  <c r="C611" i="2"/>
  <c r="C203" i="5" s="1"/>
  <c r="C612" i="2"/>
  <c r="C204" i="5" s="1"/>
  <c r="C607" i="2"/>
  <c r="C199" i="5" s="1"/>
  <c r="D602" i="2"/>
  <c r="D194" i="5" s="1"/>
  <c r="E602" i="2"/>
  <c r="E194" i="5" s="1"/>
  <c r="F602" i="2"/>
  <c r="F194" i="5" s="1"/>
  <c r="G602" i="2"/>
  <c r="G194" i="5" s="1"/>
  <c r="H602" i="2"/>
  <c r="H194" i="5" s="1"/>
  <c r="I602" i="2"/>
  <c r="I194" i="5" s="1"/>
  <c r="J602" i="2"/>
  <c r="J194" i="5" s="1"/>
  <c r="K602" i="2"/>
  <c r="K194" i="5" s="1"/>
  <c r="L602" i="2"/>
  <c r="L194" i="5" s="1"/>
  <c r="M602" i="2"/>
  <c r="M194" i="5" s="1"/>
  <c r="N602" i="2"/>
  <c r="N194" i="5" s="1"/>
  <c r="O602" i="2"/>
  <c r="O194" i="5" s="1"/>
  <c r="P602" i="2"/>
  <c r="P194" i="5" s="1"/>
  <c r="Q602" i="2"/>
  <c r="Q194" i="5" s="1"/>
  <c r="D603" i="2"/>
  <c r="D195" i="5" s="1"/>
  <c r="E603" i="2"/>
  <c r="E195" i="5" s="1"/>
  <c r="F603" i="2"/>
  <c r="F195" i="5" s="1"/>
  <c r="G603" i="2"/>
  <c r="G195" i="5" s="1"/>
  <c r="H603" i="2"/>
  <c r="H195" i="5" s="1"/>
  <c r="I603" i="2"/>
  <c r="I195" i="5" s="1"/>
  <c r="J603" i="2"/>
  <c r="J195" i="5" s="1"/>
  <c r="K603" i="2"/>
  <c r="K195" i="5" s="1"/>
  <c r="L603" i="2"/>
  <c r="L195" i="5" s="1"/>
  <c r="M603" i="2"/>
  <c r="M195" i="5" s="1"/>
  <c r="N603" i="2"/>
  <c r="N195" i="5" s="1"/>
  <c r="O603" i="2"/>
  <c r="O195" i="5" s="1"/>
  <c r="P603" i="2"/>
  <c r="P195" i="5" s="1"/>
  <c r="Q603" i="2"/>
  <c r="Q195" i="5" s="1"/>
  <c r="D604" i="2"/>
  <c r="D196" i="5" s="1"/>
  <c r="E604" i="2"/>
  <c r="E196" i="5" s="1"/>
  <c r="F604" i="2"/>
  <c r="F196" i="5" s="1"/>
  <c r="G604" i="2"/>
  <c r="G196" i="5" s="1"/>
  <c r="H604" i="2"/>
  <c r="H196" i="5" s="1"/>
  <c r="I604" i="2"/>
  <c r="I196" i="5" s="1"/>
  <c r="J604" i="2"/>
  <c r="J196" i="5" s="1"/>
  <c r="K604" i="2"/>
  <c r="K196" i="5" s="1"/>
  <c r="L604" i="2"/>
  <c r="L196" i="5" s="1"/>
  <c r="M604" i="2"/>
  <c r="M196" i="5" s="1"/>
  <c r="N604" i="2"/>
  <c r="N196" i="5" s="1"/>
  <c r="O604" i="2"/>
  <c r="O196" i="5" s="1"/>
  <c r="P604" i="2"/>
  <c r="P196" i="5" s="1"/>
  <c r="Q604" i="2"/>
  <c r="Q196" i="5" s="1"/>
  <c r="E605" i="2"/>
  <c r="E197" i="5" s="1"/>
  <c r="F605" i="2"/>
  <c r="F197" i="5" s="1"/>
  <c r="G605" i="2"/>
  <c r="G197" i="5" s="1"/>
  <c r="H605" i="2"/>
  <c r="H197" i="5" s="1"/>
  <c r="I605" i="2"/>
  <c r="I197" i="5" s="1"/>
  <c r="J605" i="2"/>
  <c r="J197" i="5" s="1"/>
  <c r="K605" i="2"/>
  <c r="K197" i="5" s="1"/>
  <c r="L605" i="2"/>
  <c r="L197" i="5" s="1"/>
  <c r="M605" i="2"/>
  <c r="M197" i="5" s="1"/>
  <c r="N605" i="2"/>
  <c r="N197" i="5" s="1"/>
  <c r="O605" i="2"/>
  <c r="O197" i="5" s="1"/>
  <c r="P605" i="2"/>
  <c r="P197" i="5" s="1"/>
  <c r="Q605" i="2"/>
  <c r="Q197" i="5" s="1"/>
  <c r="C603" i="2"/>
  <c r="C195" i="5" s="1"/>
  <c r="C604" i="2"/>
  <c r="C196" i="5" s="1"/>
  <c r="C602" i="2"/>
  <c r="C194" i="5" s="1"/>
  <c r="D598" i="2"/>
  <c r="D190" i="5" s="1"/>
  <c r="E598" i="2"/>
  <c r="E190" i="5" s="1"/>
  <c r="F598" i="2"/>
  <c r="F190" i="5" s="1"/>
  <c r="G598" i="2"/>
  <c r="G190" i="5" s="1"/>
  <c r="H598" i="2"/>
  <c r="H190" i="5" s="1"/>
  <c r="I598" i="2"/>
  <c r="I190" i="5" s="1"/>
  <c r="J598" i="2"/>
  <c r="J190" i="5" s="1"/>
  <c r="K598" i="2"/>
  <c r="K190" i="5" s="1"/>
  <c r="L598" i="2"/>
  <c r="L190" i="5" s="1"/>
  <c r="M598" i="2"/>
  <c r="M190" i="5" s="1"/>
  <c r="N598" i="2"/>
  <c r="N190" i="5" s="1"/>
  <c r="O598" i="2"/>
  <c r="O190" i="5" s="1"/>
  <c r="P598" i="2"/>
  <c r="P190" i="5" s="1"/>
  <c r="Q598" i="2"/>
  <c r="Q190" i="5" s="1"/>
  <c r="C598" i="2"/>
  <c r="C190" i="5" s="1"/>
  <c r="D593" i="2"/>
  <c r="D185" i="5" s="1"/>
  <c r="E593" i="2"/>
  <c r="E185" i="5" s="1"/>
  <c r="F593" i="2"/>
  <c r="F185" i="5" s="1"/>
  <c r="G593" i="2"/>
  <c r="G185" i="5" s="1"/>
  <c r="H593" i="2"/>
  <c r="H185" i="5" s="1"/>
  <c r="I593" i="2"/>
  <c r="I185" i="5" s="1"/>
  <c r="J593" i="2"/>
  <c r="J185" i="5" s="1"/>
  <c r="K593" i="2"/>
  <c r="K185" i="5" s="1"/>
  <c r="L593" i="2"/>
  <c r="L185" i="5" s="1"/>
  <c r="M593" i="2"/>
  <c r="M185" i="5" s="1"/>
  <c r="N593" i="2"/>
  <c r="N185" i="5" s="1"/>
  <c r="O593" i="2"/>
  <c r="O185" i="5" s="1"/>
  <c r="P593" i="2"/>
  <c r="P185" i="5" s="1"/>
  <c r="Q593" i="2"/>
  <c r="Q185" i="5" s="1"/>
  <c r="D594" i="2"/>
  <c r="D186" i="5" s="1"/>
  <c r="E594" i="2"/>
  <c r="E186" i="5" s="1"/>
  <c r="F594" i="2"/>
  <c r="F186" i="5" s="1"/>
  <c r="G594" i="2"/>
  <c r="G186" i="5" s="1"/>
  <c r="H594" i="2"/>
  <c r="H186" i="5" s="1"/>
  <c r="I594" i="2"/>
  <c r="I186" i="5" s="1"/>
  <c r="J594" i="2"/>
  <c r="J186" i="5" s="1"/>
  <c r="K594" i="2"/>
  <c r="K186" i="5" s="1"/>
  <c r="L594" i="2"/>
  <c r="L186" i="5" s="1"/>
  <c r="M594" i="2"/>
  <c r="M186" i="5" s="1"/>
  <c r="N594" i="2"/>
  <c r="N186" i="5" s="1"/>
  <c r="O594" i="2"/>
  <c r="O186" i="5" s="1"/>
  <c r="P594" i="2"/>
  <c r="P186" i="5" s="1"/>
  <c r="Q594" i="2"/>
  <c r="Q186" i="5" s="1"/>
  <c r="D595" i="2"/>
  <c r="D187" i="5" s="1"/>
  <c r="E595" i="2"/>
  <c r="E187" i="5" s="1"/>
  <c r="F595" i="2"/>
  <c r="F187" i="5" s="1"/>
  <c r="G595" i="2"/>
  <c r="G187" i="5" s="1"/>
  <c r="H595" i="2"/>
  <c r="H187" i="5" s="1"/>
  <c r="I595" i="2"/>
  <c r="I187" i="5" s="1"/>
  <c r="J595" i="2"/>
  <c r="J187" i="5" s="1"/>
  <c r="K595" i="2"/>
  <c r="K187" i="5" s="1"/>
  <c r="L595" i="2"/>
  <c r="L187" i="5" s="1"/>
  <c r="M595" i="2"/>
  <c r="M187" i="5" s="1"/>
  <c r="N595" i="2"/>
  <c r="N187" i="5" s="1"/>
  <c r="O595" i="2"/>
  <c r="O187" i="5" s="1"/>
  <c r="P595" i="2"/>
  <c r="P187" i="5" s="1"/>
  <c r="Q595" i="2"/>
  <c r="Q187" i="5" s="1"/>
  <c r="C594" i="2"/>
  <c r="C186" i="5" s="1"/>
  <c r="C595" i="2"/>
  <c r="C187" i="5" s="1"/>
  <c r="C593" i="2"/>
  <c r="C185" i="5" s="1"/>
  <c r="C322" i="2"/>
  <c r="C500" i="2" s="1"/>
  <c r="C323" i="2"/>
  <c r="C501" i="2" s="1"/>
  <c r="C324" i="2"/>
  <c r="C502" i="2" s="1"/>
  <c r="C321" i="2"/>
  <c r="C499" i="2" s="1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Q581" i="2"/>
  <c r="C581" i="2"/>
  <c r="C544" i="2"/>
  <c r="C569" i="2"/>
  <c r="D560" i="2"/>
  <c r="D786" i="2" s="1"/>
  <c r="D785" i="2" s="1"/>
  <c r="D788" i="2" s="1"/>
  <c r="E560" i="2"/>
  <c r="E597" i="2" s="1"/>
  <c r="F560" i="2"/>
  <c r="F597" i="2" s="1"/>
  <c r="G560" i="2"/>
  <c r="G597" i="2" s="1"/>
  <c r="H560" i="2"/>
  <c r="H597" i="2" s="1"/>
  <c r="I560" i="2"/>
  <c r="I597" i="2" s="1"/>
  <c r="J560" i="2"/>
  <c r="J597" i="2" s="1"/>
  <c r="K560" i="2"/>
  <c r="K597" i="2" s="1"/>
  <c r="L560" i="2"/>
  <c r="L597" i="2" s="1"/>
  <c r="M560" i="2"/>
  <c r="M597" i="2" s="1"/>
  <c r="N560" i="2"/>
  <c r="O560" i="2"/>
  <c r="O597" i="2" s="1"/>
  <c r="P560" i="2"/>
  <c r="P597" i="2" s="1"/>
  <c r="Q560" i="2"/>
  <c r="Q597" i="2" s="1"/>
  <c r="C560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Q544" i="2"/>
  <c r="C335" i="2"/>
  <c r="Q569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D569" i="2"/>
  <c r="D564" i="2"/>
  <c r="Q564" i="2"/>
  <c r="P564" i="2"/>
  <c r="O564" i="2"/>
  <c r="N564" i="2"/>
  <c r="M564" i="2"/>
  <c r="L564" i="2"/>
  <c r="K564" i="2"/>
  <c r="J564" i="2"/>
  <c r="I564" i="2"/>
  <c r="H564" i="2"/>
  <c r="G564" i="2"/>
  <c r="F564" i="2"/>
  <c r="E564" i="2"/>
  <c r="C564" i="2"/>
  <c r="Q555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D555" i="2"/>
  <c r="C555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P300" i="2"/>
  <c r="Q300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P301" i="2"/>
  <c r="Q301" i="2"/>
  <c r="D303" i="2"/>
  <c r="D481" i="2" s="1"/>
  <c r="E303" i="2"/>
  <c r="E481" i="2" s="1"/>
  <c r="F303" i="2"/>
  <c r="F481" i="2" s="1"/>
  <c r="G303" i="2"/>
  <c r="G481" i="2" s="1"/>
  <c r="H303" i="2"/>
  <c r="H481" i="2" s="1"/>
  <c r="I303" i="2"/>
  <c r="I481" i="2" s="1"/>
  <c r="J303" i="2"/>
  <c r="J481" i="2" s="1"/>
  <c r="K303" i="2"/>
  <c r="K481" i="2" s="1"/>
  <c r="L303" i="2"/>
  <c r="L481" i="2" s="1"/>
  <c r="M303" i="2"/>
  <c r="M481" i="2" s="1"/>
  <c r="N303" i="2"/>
  <c r="N481" i="2" s="1"/>
  <c r="O303" i="2"/>
  <c r="O481" i="2" s="1"/>
  <c r="P303" i="2"/>
  <c r="P481" i="2" s="1"/>
  <c r="Q303" i="2"/>
  <c r="Q481" i="2" s="1"/>
  <c r="C301" i="2"/>
  <c r="C303" i="2"/>
  <c r="C481" i="2" s="1"/>
  <c r="C300" i="2"/>
  <c r="C292" i="2"/>
  <c r="C470" i="2" s="1"/>
  <c r="C293" i="2"/>
  <c r="C471" i="2" s="1"/>
  <c r="C294" i="2"/>
  <c r="C472" i="2" s="1"/>
  <c r="C295" i="2"/>
  <c r="C473" i="2" s="1"/>
  <c r="D288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Q288" i="2"/>
  <c r="C288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P281" i="2"/>
  <c r="Q281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P282" i="2"/>
  <c r="Q282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Q283" i="2"/>
  <c r="C282" i="2"/>
  <c r="C283" i="2"/>
  <c r="C281" i="2"/>
  <c r="E50" i="2" l="1"/>
  <c r="F27" i="2"/>
  <c r="F46" i="2"/>
  <c r="G215" i="2"/>
  <c r="G20" i="2"/>
  <c r="N87" i="2"/>
  <c r="M119" i="2"/>
  <c r="N88" i="2"/>
  <c r="M120" i="2"/>
  <c r="H13" i="2"/>
  <c r="H42" i="2" s="1"/>
  <c r="H44" i="2" s="1"/>
  <c r="G122" i="2"/>
  <c r="G32" i="5" s="1"/>
  <c r="G26" i="5"/>
  <c r="I606" i="2"/>
  <c r="I198" i="5" s="1"/>
  <c r="Q606" i="2"/>
  <c r="Q198" i="5" s="1"/>
  <c r="M606" i="2"/>
  <c r="M198" i="5" s="1"/>
  <c r="E606" i="2"/>
  <c r="E198" i="5" s="1"/>
  <c r="H501" i="2"/>
  <c r="H530" i="2" s="1"/>
  <c r="H70" i="5" s="1"/>
  <c r="H441" i="2"/>
  <c r="I472" i="2"/>
  <c r="J383" i="2"/>
  <c r="I412" i="2"/>
  <c r="H505" i="2"/>
  <c r="H534" i="2" s="1"/>
  <c r="H74" i="5" s="1"/>
  <c r="H445" i="2"/>
  <c r="H502" i="2"/>
  <c r="H531" i="2" s="1"/>
  <c r="H71" i="5" s="1"/>
  <c r="H442" i="2"/>
  <c r="J606" i="2"/>
  <c r="J198" i="5" s="1"/>
  <c r="H503" i="2"/>
  <c r="H532" i="2" s="1"/>
  <c r="H72" i="5" s="1"/>
  <c r="H443" i="2"/>
  <c r="J387" i="2"/>
  <c r="I416" i="2"/>
  <c r="I476" i="2"/>
  <c r="I500" i="2"/>
  <c r="I529" i="2" s="1"/>
  <c r="I69" i="5" s="1"/>
  <c r="I440" i="2"/>
  <c r="I499" i="2"/>
  <c r="I528" i="2" s="1"/>
  <c r="I68" i="5" s="1"/>
  <c r="I439" i="2"/>
  <c r="J384" i="2"/>
  <c r="I413" i="2"/>
  <c r="I473" i="2"/>
  <c r="J137" i="2"/>
  <c r="I315" i="2"/>
  <c r="I331" i="2"/>
  <c r="I286" i="2"/>
  <c r="I302" i="2"/>
  <c r="I314" i="2"/>
  <c r="I285" i="2"/>
  <c r="I152" i="2"/>
  <c r="J385" i="2"/>
  <c r="I414" i="2"/>
  <c r="I474" i="2"/>
  <c r="J398" i="2"/>
  <c r="K382" i="2"/>
  <c r="J411" i="2"/>
  <c r="J471" i="2"/>
  <c r="K381" i="2"/>
  <c r="J410" i="2"/>
  <c r="J470" i="2"/>
  <c r="J30" i="5"/>
  <c r="J28" i="5"/>
  <c r="H106" i="2"/>
  <c r="H200" i="2" s="1"/>
  <c r="I31" i="5"/>
  <c r="K29" i="5"/>
  <c r="I90" i="2"/>
  <c r="I185" i="2" s="1"/>
  <c r="J27" i="5"/>
  <c r="E601" i="2"/>
  <c r="E193" i="5" s="1"/>
  <c r="J786" i="2"/>
  <c r="J785" i="2" s="1"/>
  <c r="J788" i="2" s="1"/>
  <c r="H632" i="2"/>
  <c r="H821" i="2"/>
  <c r="H858" i="2" s="1"/>
  <c r="H98" i="5" s="1"/>
  <c r="K631" i="2"/>
  <c r="K820" i="2"/>
  <c r="K857" i="2" s="1"/>
  <c r="K97" i="5" s="1"/>
  <c r="N630" i="2"/>
  <c r="N819" i="2"/>
  <c r="F635" i="2"/>
  <c r="F824" i="2"/>
  <c r="F861" i="2" s="1"/>
  <c r="F101" i="5" s="1"/>
  <c r="M642" i="2"/>
  <c r="M831" i="2"/>
  <c r="M868" i="2" s="1"/>
  <c r="M108" i="5" s="1"/>
  <c r="E642" i="2"/>
  <c r="E831" i="2"/>
  <c r="E868" i="2" s="1"/>
  <c r="E108" i="5" s="1"/>
  <c r="M641" i="2"/>
  <c r="M830" i="2"/>
  <c r="M867" i="2" s="1"/>
  <c r="M107" i="5" s="1"/>
  <c r="Q640" i="2"/>
  <c r="Q829" i="2"/>
  <c r="Q866" i="2" s="1"/>
  <c r="Q106" i="5" s="1"/>
  <c r="E640" i="2"/>
  <c r="E829" i="2"/>
  <c r="E866" i="2" s="1"/>
  <c r="E106" i="5" s="1"/>
  <c r="M639" i="2"/>
  <c r="M828" i="2"/>
  <c r="K649" i="2"/>
  <c r="K838" i="2"/>
  <c r="K875" i="2" s="1"/>
  <c r="K115" i="5" s="1"/>
  <c r="K648" i="2"/>
  <c r="K837" i="2"/>
  <c r="K874" i="2" s="1"/>
  <c r="K114" i="5" s="1"/>
  <c r="O647" i="2"/>
  <c r="O836" i="2"/>
  <c r="O873" i="2" s="1"/>
  <c r="O113" i="5" s="1"/>
  <c r="G647" i="2"/>
  <c r="G836" i="2"/>
  <c r="G873" i="2" s="1"/>
  <c r="G113" i="5" s="1"/>
  <c r="O646" i="2"/>
  <c r="O835" i="2"/>
  <c r="O872" i="2" s="1"/>
  <c r="O112" i="5" s="1"/>
  <c r="G646" i="2"/>
  <c r="G835" i="2"/>
  <c r="G872" i="2" s="1"/>
  <c r="G112" i="5" s="1"/>
  <c r="K645" i="2"/>
  <c r="K834" i="2"/>
  <c r="K871" i="2" s="1"/>
  <c r="K111" i="5" s="1"/>
  <c r="O644" i="2"/>
  <c r="O833" i="2"/>
  <c r="G644" i="2"/>
  <c r="G833" i="2"/>
  <c r="Q786" i="2"/>
  <c r="Q785" i="2" s="1"/>
  <c r="Q788" i="2" s="1"/>
  <c r="M786" i="2"/>
  <c r="M785" i="2" s="1"/>
  <c r="M788" i="2" s="1"/>
  <c r="I596" i="2"/>
  <c r="I188" i="5" s="1"/>
  <c r="I786" i="2"/>
  <c r="I785" i="2" s="1"/>
  <c r="I788" i="2" s="1"/>
  <c r="E786" i="2"/>
  <c r="E785" i="2" s="1"/>
  <c r="E788" i="2" s="1"/>
  <c r="C631" i="2"/>
  <c r="C820" i="2"/>
  <c r="C857" i="2" s="1"/>
  <c r="C97" i="5" s="1"/>
  <c r="O632" i="2"/>
  <c r="O821" i="2"/>
  <c r="O858" i="2" s="1"/>
  <c r="O98" i="5" s="1"/>
  <c r="K632" i="2"/>
  <c r="K821" i="2"/>
  <c r="K858" i="2" s="1"/>
  <c r="K98" i="5" s="1"/>
  <c r="G632" i="2"/>
  <c r="G821" i="2"/>
  <c r="G858" i="2" s="1"/>
  <c r="G98" i="5" s="1"/>
  <c r="N631" i="2"/>
  <c r="N820" i="2"/>
  <c r="N857" i="2" s="1"/>
  <c r="N97" i="5" s="1"/>
  <c r="J631" i="2"/>
  <c r="J820" i="2"/>
  <c r="J857" i="2" s="1"/>
  <c r="J97" i="5" s="1"/>
  <c r="F631" i="2"/>
  <c r="F820" i="2"/>
  <c r="F857" i="2" s="1"/>
  <c r="F97" i="5" s="1"/>
  <c r="Q630" i="2"/>
  <c r="Q819" i="2"/>
  <c r="M630" i="2"/>
  <c r="M819" i="2"/>
  <c r="I630" i="2"/>
  <c r="I819" i="2"/>
  <c r="E630" i="2"/>
  <c r="E819" i="2"/>
  <c r="Q635" i="2"/>
  <c r="Q824" i="2"/>
  <c r="Q861" i="2" s="1"/>
  <c r="Q101" i="5" s="1"/>
  <c r="M635" i="2"/>
  <c r="M824" i="2"/>
  <c r="M861" i="2" s="1"/>
  <c r="M101" i="5" s="1"/>
  <c r="I635" i="2"/>
  <c r="I824" i="2"/>
  <c r="I861" i="2" s="1"/>
  <c r="I101" i="5" s="1"/>
  <c r="E635" i="2"/>
  <c r="E824" i="2"/>
  <c r="E861" i="2" s="1"/>
  <c r="E101" i="5" s="1"/>
  <c r="C640" i="2"/>
  <c r="C829" i="2"/>
  <c r="C866" i="2" s="1"/>
  <c r="C106" i="5" s="1"/>
  <c r="P642" i="2"/>
  <c r="P831" i="2"/>
  <c r="P868" i="2" s="1"/>
  <c r="P108" i="5" s="1"/>
  <c r="L642" i="2"/>
  <c r="L831" i="2"/>
  <c r="L868" i="2" s="1"/>
  <c r="L108" i="5" s="1"/>
  <c r="H642" i="2"/>
  <c r="H831" i="2"/>
  <c r="H868" i="2" s="1"/>
  <c r="H108" i="5" s="1"/>
  <c r="P641" i="2"/>
  <c r="P830" i="2"/>
  <c r="P867" i="2" s="1"/>
  <c r="P107" i="5" s="1"/>
  <c r="L641" i="2"/>
  <c r="L830" i="2"/>
  <c r="L867" i="2" s="1"/>
  <c r="L107" i="5" s="1"/>
  <c r="H641" i="2"/>
  <c r="H830" i="2"/>
  <c r="H867" i="2" s="1"/>
  <c r="H107" i="5" s="1"/>
  <c r="D641" i="2"/>
  <c r="D830" i="2"/>
  <c r="D867" i="2" s="1"/>
  <c r="D107" i="5" s="1"/>
  <c r="P640" i="2"/>
  <c r="P829" i="2"/>
  <c r="P866" i="2" s="1"/>
  <c r="P106" i="5" s="1"/>
  <c r="L640" i="2"/>
  <c r="L829" i="2"/>
  <c r="L866" i="2" s="1"/>
  <c r="L106" i="5" s="1"/>
  <c r="H640" i="2"/>
  <c r="H829" i="2"/>
  <c r="H866" i="2" s="1"/>
  <c r="H106" i="5" s="1"/>
  <c r="D640" i="2"/>
  <c r="D829" i="2"/>
  <c r="D866" i="2" s="1"/>
  <c r="D106" i="5" s="1"/>
  <c r="P639" i="2"/>
  <c r="P828" i="2"/>
  <c r="L639" i="2"/>
  <c r="L828" i="2"/>
  <c r="H639" i="2"/>
  <c r="H828" i="2"/>
  <c r="D639" i="2"/>
  <c r="D828" i="2"/>
  <c r="C647" i="2"/>
  <c r="C836" i="2"/>
  <c r="C873" i="2" s="1"/>
  <c r="C113" i="5" s="1"/>
  <c r="N649" i="2"/>
  <c r="N838" i="2"/>
  <c r="N875" i="2" s="1"/>
  <c r="N115" i="5" s="1"/>
  <c r="J649" i="2"/>
  <c r="J838" i="2"/>
  <c r="J875" i="2" s="1"/>
  <c r="J115" i="5" s="1"/>
  <c r="F649" i="2"/>
  <c r="F838" i="2"/>
  <c r="F875" i="2" s="1"/>
  <c r="F115" i="5" s="1"/>
  <c r="N648" i="2"/>
  <c r="N837" i="2"/>
  <c r="N874" i="2" s="1"/>
  <c r="N114" i="5" s="1"/>
  <c r="J648" i="2"/>
  <c r="J837" i="2"/>
  <c r="J874" i="2" s="1"/>
  <c r="J114" i="5" s="1"/>
  <c r="F648" i="2"/>
  <c r="F837" i="2"/>
  <c r="F874" i="2" s="1"/>
  <c r="F114" i="5" s="1"/>
  <c r="N647" i="2"/>
  <c r="N836" i="2"/>
  <c r="N873" i="2" s="1"/>
  <c r="N113" i="5" s="1"/>
  <c r="J647" i="2"/>
  <c r="J836" i="2"/>
  <c r="J873" i="2" s="1"/>
  <c r="J113" i="5" s="1"/>
  <c r="F647" i="2"/>
  <c r="F836" i="2"/>
  <c r="F873" i="2" s="1"/>
  <c r="F113" i="5" s="1"/>
  <c r="N646" i="2"/>
  <c r="N835" i="2"/>
  <c r="N872" i="2" s="1"/>
  <c r="N112" i="5" s="1"/>
  <c r="J646" i="2"/>
  <c r="J835" i="2"/>
  <c r="J872" i="2" s="1"/>
  <c r="J112" i="5" s="1"/>
  <c r="F646" i="2"/>
  <c r="F835" i="2"/>
  <c r="F872" i="2" s="1"/>
  <c r="F112" i="5" s="1"/>
  <c r="N645" i="2"/>
  <c r="N834" i="2"/>
  <c r="N871" i="2" s="1"/>
  <c r="N111" i="5" s="1"/>
  <c r="J645" i="2"/>
  <c r="J834" i="2"/>
  <c r="J871" i="2" s="1"/>
  <c r="J111" i="5" s="1"/>
  <c r="F645" i="2"/>
  <c r="F834" i="2"/>
  <c r="F871" i="2" s="1"/>
  <c r="F111" i="5" s="1"/>
  <c r="N644" i="2"/>
  <c r="N833" i="2"/>
  <c r="J644" i="2"/>
  <c r="J833" i="2"/>
  <c r="F644" i="2"/>
  <c r="F833" i="2"/>
  <c r="C632" i="2"/>
  <c r="C821" i="2"/>
  <c r="C858" i="2" s="1"/>
  <c r="C98" i="5" s="1"/>
  <c r="L632" i="2"/>
  <c r="L821" i="2"/>
  <c r="L858" i="2" s="1"/>
  <c r="L98" i="5" s="1"/>
  <c r="J630" i="2"/>
  <c r="J819" i="2"/>
  <c r="J635" i="2"/>
  <c r="J824" i="2"/>
  <c r="J861" i="2" s="1"/>
  <c r="J101" i="5" s="1"/>
  <c r="E641" i="2"/>
  <c r="E830" i="2"/>
  <c r="E867" i="2" s="1"/>
  <c r="E107" i="5" s="1"/>
  <c r="I640" i="2"/>
  <c r="I829" i="2"/>
  <c r="I866" i="2" s="1"/>
  <c r="I106" i="5" s="1"/>
  <c r="I639" i="2"/>
  <c r="I828" i="2"/>
  <c r="O648" i="2"/>
  <c r="O837" i="2"/>
  <c r="O874" i="2" s="1"/>
  <c r="O114" i="5" s="1"/>
  <c r="C786" i="2"/>
  <c r="C785" i="2" s="1"/>
  <c r="C788" i="2" s="1"/>
  <c r="P786" i="2"/>
  <c r="P785" i="2" s="1"/>
  <c r="P788" i="2" s="1"/>
  <c r="L786" i="2"/>
  <c r="L785" i="2" s="1"/>
  <c r="L788" i="2" s="1"/>
  <c r="H786" i="2"/>
  <c r="H785" i="2" s="1"/>
  <c r="H788" i="2" s="1"/>
  <c r="I601" i="2"/>
  <c r="I193" i="5" s="1"/>
  <c r="N632" i="2"/>
  <c r="N821" i="2"/>
  <c r="N858" i="2" s="1"/>
  <c r="N98" i="5" s="1"/>
  <c r="J632" i="2"/>
  <c r="J821" i="2"/>
  <c r="J858" i="2" s="1"/>
  <c r="J98" i="5" s="1"/>
  <c r="F632" i="2"/>
  <c r="F821" i="2"/>
  <c r="F858" i="2" s="1"/>
  <c r="F98" i="5" s="1"/>
  <c r="Q631" i="2"/>
  <c r="Q820" i="2"/>
  <c r="Q857" i="2" s="1"/>
  <c r="Q97" i="5" s="1"/>
  <c r="M631" i="2"/>
  <c r="M820" i="2"/>
  <c r="M857" i="2" s="1"/>
  <c r="M97" i="5" s="1"/>
  <c r="I631" i="2"/>
  <c r="I820" i="2"/>
  <c r="I857" i="2" s="1"/>
  <c r="I97" i="5" s="1"/>
  <c r="E631" i="2"/>
  <c r="E820" i="2"/>
  <c r="E857" i="2" s="1"/>
  <c r="E97" i="5" s="1"/>
  <c r="P630" i="2"/>
  <c r="P819" i="2"/>
  <c r="L630" i="2"/>
  <c r="L819" i="2"/>
  <c r="H630" i="2"/>
  <c r="H819" i="2"/>
  <c r="D630" i="2"/>
  <c r="D819" i="2"/>
  <c r="C635" i="2"/>
  <c r="C824" i="2"/>
  <c r="C861" i="2" s="1"/>
  <c r="C101" i="5" s="1"/>
  <c r="P635" i="2"/>
  <c r="P824" i="2"/>
  <c r="P861" i="2" s="1"/>
  <c r="P101" i="5" s="1"/>
  <c r="L635" i="2"/>
  <c r="L824" i="2"/>
  <c r="L861" i="2" s="1"/>
  <c r="L101" i="5" s="1"/>
  <c r="H635" i="2"/>
  <c r="H824" i="2"/>
  <c r="H861" i="2" s="1"/>
  <c r="H101" i="5" s="1"/>
  <c r="D635" i="2"/>
  <c r="D824" i="2"/>
  <c r="D861" i="2" s="1"/>
  <c r="D101" i="5" s="1"/>
  <c r="O642" i="2"/>
  <c r="O831" i="2"/>
  <c r="O868" i="2" s="1"/>
  <c r="O108" i="5" s="1"/>
  <c r="K642" i="2"/>
  <c r="K831" i="2"/>
  <c r="K868" i="2" s="1"/>
  <c r="K108" i="5" s="1"/>
  <c r="G642" i="2"/>
  <c r="G831" i="2"/>
  <c r="G868" i="2" s="1"/>
  <c r="G108" i="5" s="1"/>
  <c r="O641" i="2"/>
  <c r="O830" i="2"/>
  <c r="O867" i="2" s="1"/>
  <c r="O107" i="5" s="1"/>
  <c r="K641" i="2"/>
  <c r="K830" i="2"/>
  <c r="K867" i="2" s="1"/>
  <c r="K107" i="5" s="1"/>
  <c r="G641" i="2"/>
  <c r="G830" i="2"/>
  <c r="G867" i="2" s="1"/>
  <c r="G107" i="5" s="1"/>
  <c r="O640" i="2"/>
  <c r="O829" i="2"/>
  <c r="O866" i="2" s="1"/>
  <c r="O106" i="5" s="1"/>
  <c r="K640" i="2"/>
  <c r="K829" i="2"/>
  <c r="K866" i="2" s="1"/>
  <c r="K106" i="5" s="1"/>
  <c r="G640" i="2"/>
  <c r="G829" i="2"/>
  <c r="G866" i="2" s="1"/>
  <c r="G106" i="5" s="1"/>
  <c r="O639" i="2"/>
  <c r="O828" i="2"/>
  <c r="K639" i="2"/>
  <c r="K828" i="2"/>
  <c r="G639" i="2"/>
  <c r="G828" i="2"/>
  <c r="C644" i="2"/>
  <c r="C833" i="2"/>
  <c r="C646" i="2"/>
  <c r="C835" i="2"/>
  <c r="C872" i="2" s="1"/>
  <c r="C112" i="5" s="1"/>
  <c r="Q649" i="2"/>
  <c r="Q838" i="2"/>
  <c r="Q875" i="2" s="1"/>
  <c r="Q115" i="5" s="1"/>
  <c r="M649" i="2"/>
  <c r="M838" i="2"/>
  <c r="M875" i="2" s="1"/>
  <c r="M115" i="5" s="1"/>
  <c r="I649" i="2"/>
  <c r="I838" i="2"/>
  <c r="I875" i="2" s="1"/>
  <c r="I115" i="5" s="1"/>
  <c r="E649" i="2"/>
  <c r="E838" i="2"/>
  <c r="E875" i="2" s="1"/>
  <c r="E115" i="5" s="1"/>
  <c r="Q648" i="2"/>
  <c r="Q837" i="2"/>
  <c r="Q874" i="2" s="1"/>
  <c r="Q114" i="5" s="1"/>
  <c r="M648" i="2"/>
  <c r="M837" i="2"/>
  <c r="M874" i="2" s="1"/>
  <c r="M114" i="5" s="1"/>
  <c r="I648" i="2"/>
  <c r="I837" i="2"/>
  <c r="I874" i="2" s="1"/>
  <c r="I114" i="5" s="1"/>
  <c r="E648" i="2"/>
  <c r="E837" i="2"/>
  <c r="E874" i="2" s="1"/>
  <c r="E114" i="5" s="1"/>
  <c r="Q647" i="2"/>
  <c r="Q836" i="2"/>
  <c r="Q873" i="2" s="1"/>
  <c r="Q113" i="5" s="1"/>
  <c r="M647" i="2"/>
  <c r="M836" i="2"/>
  <c r="M873" i="2" s="1"/>
  <c r="M113" i="5" s="1"/>
  <c r="I647" i="2"/>
  <c r="I836" i="2"/>
  <c r="I873" i="2" s="1"/>
  <c r="I113" i="5" s="1"/>
  <c r="E647" i="2"/>
  <c r="E836" i="2"/>
  <c r="E873" i="2" s="1"/>
  <c r="E113" i="5" s="1"/>
  <c r="Q646" i="2"/>
  <c r="Q835" i="2"/>
  <c r="Q872" i="2" s="1"/>
  <c r="Q112" i="5" s="1"/>
  <c r="M646" i="2"/>
  <c r="M835" i="2"/>
  <c r="M872" i="2" s="1"/>
  <c r="M112" i="5" s="1"/>
  <c r="I646" i="2"/>
  <c r="I835" i="2"/>
  <c r="I872" i="2" s="1"/>
  <c r="I112" i="5" s="1"/>
  <c r="E646" i="2"/>
  <c r="E835" i="2"/>
  <c r="E872" i="2" s="1"/>
  <c r="E112" i="5" s="1"/>
  <c r="Q645" i="2"/>
  <c r="Q834" i="2"/>
  <c r="Q871" i="2" s="1"/>
  <c r="Q111" i="5" s="1"/>
  <c r="M645" i="2"/>
  <c r="M834" i="2"/>
  <c r="M871" i="2" s="1"/>
  <c r="M111" i="5" s="1"/>
  <c r="I645" i="2"/>
  <c r="I834" i="2"/>
  <c r="I871" i="2" s="1"/>
  <c r="I111" i="5" s="1"/>
  <c r="E645" i="2"/>
  <c r="E834" i="2"/>
  <c r="E871" i="2" s="1"/>
  <c r="E111" i="5" s="1"/>
  <c r="Q644" i="2"/>
  <c r="Q833" i="2"/>
  <c r="M644" i="2"/>
  <c r="M833" i="2"/>
  <c r="I644" i="2"/>
  <c r="I833" i="2"/>
  <c r="E644" i="2"/>
  <c r="E833" i="2"/>
  <c r="N786" i="2"/>
  <c r="N785" i="2" s="1"/>
  <c r="N788" i="2" s="1"/>
  <c r="F634" i="2"/>
  <c r="F786" i="2"/>
  <c r="F785" i="2" s="1"/>
  <c r="F788" i="2" s="1"/>
  <c r="P632" i="2"/>
  <c r="P821" i="2"/>
  <c r="P858" i="2" s="1"/>
  <c r="P98" i="5" s="1"/>
  <c r="D632" i="2"/>
  <c r="D821" i="2"/>
  <c r="D858" i="2" s="1"/>
  <c r="D98" i="5" s="1"/>
  <c r="O631" i="2"/>
  <c r="O820" i="2"/>
  <c r="O857" i="2" s="1"/>
  <c r="O97" i="5" s="1"/>
  <c r="G631" i="2"/>
  <c r="G820" i="2"/>
  <c r="G857" i="2" s="1"/>
  <c r="G97" i="5" s="1"/>
  <c r="F630" i="2"/>
  <c r="F819" i="2"/>
  <c r="N635" i="2"/>
  <c r="N824" i="2"/>
  <c r="N861" i="2" s="1"/>
  <c r="N101" i="5" s="1"/>
  <c r="C641" i="2"/>
  <c r="C830" i="2"/>
  <c r="C867" i="2" s="1"/>
  <c r="C107" i="5" s="1"/>
  <c r="Q642" i="2"/>
  <c r="Q831" i="2"/>
  <c r="Q868" i="2" s="1"/>
  <c r="Q108" i="5" s="1"/>
  <c r="I642" i="2"/>
  <c r="I831" i="2"/>
  <c r="I868" i="2" s="1"/>
  <c r="I108" i="5" s="1"/>
  <c r="Q641" i="2"/>
  <c r="Q830" i="2"/>
  <c r="Q867" i="2" s="1"/>
  <c r="Q107" i="5" s="1"/>
  <c r="I641" i="2"/>
  <c r="I830" i="2"/>
  <c r="I867" i="2" s="1"/>
  <c r="I107" i="5" s="1"/>
  <c r="M640" i="2"/>
  <c r="M829" i="2"/>
  <c r="M866" i="2" s="1"/>
  <c r="M106" i="5" s="1"/>
  <c r="Q639" i="2"/>
  <c r="Q828" i="2"/>
  <c r="E639" i="2"/>
  <c r="E828" i="2"/>
  <c r="C648" i="2"/>
  <c r="C837" i="2"/>
  <c r="C874" i="2" s="1"/>
  <c r="C114" i="5" s="1"/>
  <c r="O649" i="2"/>
  <c r="O838" i="2"/>
  <c r="O875" i="2" s="1"/>
  <c r="O115" i="5" s="1"/>
  <c r="G649" i="2"/>
  <c r="G838" i="2"/>
  <c r="G875" i="2" s="1"/>
  <c r="G115" i="5" s="1"/>
  <c r="G648" i="2"/>
  <c r="G837" i="2"/>
  <c r="G874" i="2" s="1"/>
  <c r="G114" i="5" s="1"/>
  <c r="K647" i="2"/>
  <c r="K836" i="2"/>
  <c r="K873" i="2" s="1"/>
  <c r="K113" i="5" s="1"/>
  <c r="K646" i="2"/>
  <c r="K835" i="2"/>
  <c r="K872" i="2" s="1"/>
  <c r="K112" i="5" s="1"/>
  <c r="O645" i="2"/>
  <c r="O834" i="2"/>
  <c r="O871" i="2" s="1"/>
  <c r="O111" i="5" s="1"/>
  <c r="G645" i="2"/>
  <c r="G834" i="2"/>
  <c r="G871" i="2" s="1"/>
  <c r="G111" i="5" s="1"/>
  <c r="K644" i="2"/>
  <c r="K833" i="2"/>
  <c r="O786" i="2"/>
  <c r="O785" i="2" s="1"/>
  <c r="O788" i="2" s="1"/>
  <c r="K786" i="2"/>
  <c r="K785" i="2" s="1"/>
  <c r="K788" i="2" s="1"/>
  <c r="G786" i="2"/>
  <c r="G785" i="2" s="1"/>
  <c r="G788" i="2" s="1"/>
  <c r="C630" i="2"/>
  <c r="C819" i="2"/>
  <c r="Q632" i="2"/>
  <c r="Q821" i="2"/>
  <c r="Q858" i="2" s="1"/>
  <c r="Q98" i="5" s="1"/>
  <c r="M632" i="2"/>
  <c r="M821" i="2"/>
  <c r="M858" i="2" s="1"/>
  <c r="M98" i="5" s="1"/>
  <c r="I632" i="2"/>
  <c r="I821" i="2"/>
  <c r="I858" i="2" s="1"/>
  <c r="I98" i="5" s="1"/>
  <c r="E632" i="2"/>
  <c r="E821" i="2"/>
  <c r="E858" i="2" s="1"/>
  <c r="E98" i="5" s="1"/>
  <c r="P631" i="2"/>
  <c r="P820" i="2"/>
  <c r="P857" i="2" s="1"/>
  <c r="P97" i="5" s="1"/>
  <c r="L631" i="2"/>
  <c r="L820" i="2"/>
  <c r="L857" i="2" s="1"/>
  <c r="L97" i="5" s="1"/>
  <c r="H631" i="2"/>
  <c r="H820" i="2"/>
  <c r="H857" i="2" s="1"/>
  <c r="H97" i="5" s="1"/>
  <c r="D631" i="2"/>
  <c r="D820" i="2"/>
  <c r="D857" i="2" s="1"/>
  <c r="D97" i="5" s="1"/>
  <c r="O630" i="2"/>
  <c r="O819" i="2"/>
  <c r="K630" i="2"/>
  <c r="K819" i="2"/>
  <c r="G630" i="2"/>
  <c r="G819" i="2"/>
  <c r="O635" i="2"/>
  <c r="O824" i="2"/>
  <c r="O861" i="2" s="1"/>
  <c r="O101" i="5" s="1"/>
  <c r="K635" i="2"/>
  <c r="K824" i="2"/>
  <c r="K861" i="2" s="1"/>
  <c r="K101" i="5" s="1"/>
  <c r="G635" i="2"/>
  <c r="G824" i="2"/>
  <c r="G861" i="2" s="1"/>
  <c r="G101" i="5" s="1"/>
  <c r="C639" i="2"/>
  <c r="C828" i="2"/>
  <c r="N642" i="2"/>
  <c r="N831" i="2"/>
  <c r="N868" i="2" s="1"/>
  <c r="N108" i="5" s="1"/>
  <c r="J642" i="2"/>
  <c r="J831" i="2"/>
  <c r="J868" i="2" s="1"/>
  <c r="J108" i="5" s="1"/>
  <c r="F642" i="2"/>
  <c r="F831" i="2"/>
  <c r="F868" i="2" s="1"/>
  <c r="F108" i="5" s="1"/>
  <c r="N641" i="2"/>
  <c r="N830" i="2"/>
  <c r="N867" i="2" s="1"/>
  <c r="N107" i="5" s="1"/>
  <c r="J641" i="2"/>
  <c r="J830" i="2"/>
  <c r="J867" i="2" s="1"/>
  <c r="J107" i="5" s="1"/>
  <c r="F641" i="2"/>
  <c r="F830" i="2"/>
  <c r="F867" i="2" s="1"/>
  <c r="F107" i="5" s="1"/>
  <c r="N640" i="2"/>
  <c r="N829" i="2"/>
  <c r="N866" i="2" s="1"/>
  <c r="N106" i="5" s="1"/>
  <c r="J640" i="2"/>
  <c r="J829" i="2"/>
  <c r="J866" i="2" s="1"/>
  <c r="J106" i="5" s="1"/>
  <c r="F640" i="2"/>
  <c r="F829" i="2"/>
  <c r="F866" i="2" s="1"/>
  <c r="F106" i="5" s="1"/>
  <c r="N639" i="2"/>
  <c r="N828" i="2"/>
  <c r="J639" i="2"/>
  <c r="J828" i="2"/>
  <c r="F639" i="2"/>
  <c r="F828" i="2"/>
  <c r="C649" i="2"/>
  <c r="C838" i="2"/>
  <c r="C875" i="2" s="1"/>
  <c r="C115" i="5" s="1"/>
  <c r="C645" i="2"/>
  <c r="C834" i="2"/>
  <c r="C871" i="2" s="1"/>
  <c r="C111" i="5" s="1"/>
  <c r="P649" i="2"/>
  <c r="P838" i="2"/>
  <c r="P875" i="2" s="1"/>
  <c r="P115" i="5" s="1"/>
  <c r="L649" i="2"/>
  <c r="L838" i="2"/>
  <c r="L875" i="2" s="1"/>
  <c r="L115" i="5" s="1"/>
  <c r="H649" i="2"/>
  <c r="H838" i="2"/>
  <c r="H875" i="2" s="1"/>
  <c r="H115" i="5" s="1"/>
  <c r="D649" i="2"/>
  <c r="D838" i="2"/>
  <c r="D875" i="2" s="1"/>
  <c r="D115" i="5" s="1"/>
  <c r="P648" i="2"/>
  <c r="P837" i="2"/>
  <c r="P874" i="2" s="1"/>
  <c r="P114" i="5" s="1"/>
  <c r="L648" i="2"/>
  <c r="L837" i="2"/>
  <c r="L874" i="2" s="1"/>
  <c r="L114" i="5" s="1"/>
  <c r="H648" i="2"/>
  <c r="H837" i="2"/>
  <c r="H874" i="2" s="1"/>
  <c r="H114" i="5" s="1"/>
  <c r="D648" i="2"/>
  <c r="D837" i="2"/>
  <c r="D874" i="2" s="1"/>
  <c r="D114" i="5" s="1"/>
  <c r="P647" i="2"/>
  <c r="P836" i="2"/>
  <c r="P873" i="2" s="1"/>
  <c r="P113" i="5" s="1"/>
  <c r="L647" i="2"/>
  <c r="L836" i="2"/>
  <c r="L873" i="2" s="1"/>
  <c r="L113" i="5" s="1"/>
  <c r="H647" i="2"/>
  <c r="H836" i="2"/>
  <c r="H873" i="2" s="1"/>
  <c r="H113" i="5" s="1"/>
  <c r="D647" i="2"/>
  <c r="D836" i="2"/>
  <c r="D873" i="2" s="1"/>
  <c r="D113" i="5" s="1"/>
  <c r="P646" i="2"/>
  <c r="P835" i="2"/>
  <c r="P872" i="2" s="1"/>
  <c r="P112" i="5" s="1"/>
  <c r="L646" i="2"/>
  <c r="L835" i="2"/>
  <c r="L872" i="2" s="1"/>
  <c r="L112" i="5" s="1"/>
  <c r="H646" i="2"/>
  <c r="H835" i="2"/>
  <c r="H872" i="2" s="1"/>
  <c r="H112" i="5" s="1"/>
  <c r="D646" i="2"/>
  <c r="D835" i="2"/>
  <c r="D872" i="2" s="1"/>
  <c r="D112" i="5" s="1"/>
  <c r="P645" i="2"/>
  <c r="P834" i="2"/>
  <c r="P871" i="2" s="1"/>
  <c r="P111" i="5" s="1"/>
  <c r="L645" i="2"/>
  <c r="L834" i="2"/>
  <c r="L871" i="2" s="1"/>
  <c r="L111" i="5" s="1"/>
  <c r="H645" i="2"/>
  <c r="H834" i="2"/>
  <c r="H871" i="2" s="1"/>
  <c r="H111" i="5" s="1"/>
  <c r="D645" i="2"/>
  <c r="D834" i="2"/>
  <c r="D871" i="2" s="1"/>
  <c r="D111" i="5" s="1"/>
  <c r="P644" i="2"/>
  <c r="P833" i="2"/>
  <c r="L644" i="2"/>
  <c r="L833" i="2"/>
  <c r="H644" i="2"/>
  <c r="H833" i="2"/>
  <c r="D644" i="2"/>
  <c r="D833" i="2"/>
  <c r="C310" i="2"/>
  <c r="C459" i="2"/>
  <c r="N312" i="2"/>
  <c r="N461" i="2"/>
  <c r="C312" i="2"/>
  <c r="C461" i="2"/>
  <c r="Q312" i="2"/>
  <c r="Q461" i="2"/>
  <c r="M312" i="2"/>
  <c r="M461" i="2"/>
  <c r="I312" i="2"/>
  <c r="I461" i="2"/>
  <c r="E312" i="2"/>
  <c r="E461" i="2"/>
  <c r="Q311" i="2"/>
  <c r="Q460" i="2"/>
  <c r="M311" i="2"/>
  <c r="M460" i="2"/>
  <c r="I311" i="2"/>
  <c r="I460" i="2"/>
  <c r="E311" i="2"/>
  <c r="E460" i="2"/>
  <c r="Q310" i="2"/>
  <c r="Q459" i="2"/>
  <c r="M310" i="2"/>
  <c r="M459" i="2"/>
  <c r="I310" i="2"/>
  <c r="I459" i="2"/>
  <c r="E310" i="2"/>
  <c r="E459" i="2"/>
  <c r="N317" i="2"/>
  <c r="N466" i="2"/>
  <c r="J317" i="2"/>
  <c r="J466" i="2"/>
  <c r="F317" i="2"/>
  <c r="F466" i="2"/>
  <c r="Q330" i="2"/>
  <c r="Q479" i="2"/>
  <c r="M330" i="2"/>
  <c r="M479" i="2"/>
  <c r="I330" i="2"/>
  <c r="I479" i="2"/>
  <c r="E330" i="2"/>
  <c r="E479" i="2"/>
  <c r="Q329" i="2"/>
  <c r="Q478" i="2"/>
  <c r="M329" i="2"/>
  <c r="M478" i="2"/>
  <c r="I329" i="2"/>
  <c r="I478" i="2"/>
  <c r="E329" i="2"/>
  <c r="E478" i="2"/>
  <c r="C529" i="2"/>
  <c r="C69" i="5" s="1"/>
  <c r="C311" i="2"/>
  <c r="C460" i="2"/>
  <c r="P312" i="2"/>
  <c r="P461" i="2"/>
  <c r="L312" i="2"/>
  <c r="L461" i="2"/>
  <c r="H312" i="2"/>
  <c r="H461" i="2"/>
  <c r="D312" i="2"/>
  <c r="D461" i="2"/>
  <c r="P311" i="2"/>
  <c r="P460" i="2"/>
  <c r="L311" i="2"/>
  <c r="L460" i="2"/>
  <c r="H311" i="2"/>
  <c r="H460" i="2"/>
  <c r="D311" i="2"/>
  <c r="D460" i="2"/>
  <c r="P310" i="2"/>
  <c r="P459" i="2"/>
  <c r="L310" i="2"/>
  <c r="L459" i="2"/>
  <c r="H310" i="2"/>
  <c r="H459" i="2"/>
  <c r="D310" i="2"/>
  <c r="D459" i="2"/>
  <c r="Q317" i="2"/>
  <c r="Q466" i="2"/>
  <c r="M317" i="2"/>
  <c r="M466" i="2"/>
  <c r="I317" i="2"/>
  <c r="I466" i="2"/>
  <c r="E317" i="2"/>
  <c r="E466" i="2"/>
  <c r="C330" i="2"/>
  <c r="C479" i="2"/>
  <c r="P330" i="2"/>
  <c r="P479" i="2"/>
  <c r="L330" i="2"/>
  <c r="L479" i="2"/>
  <c r="H330" i="2"/>
  <c r="H479" i="2"/>
  <c r="D330" i="2"/>
  <c r="D479" i="2"/>
  <c r="P329" i="2"/>
  <c r="P478" i="2"/>
  <c r="L329" i="2"/>
  <c r="L478" i="2"/>
  <c r="H329" i="2"/>
  <c r="H478" i="2"/>
  <c r="D329" i="2"/>
  <c r="D478" i="2"/>
  <c r="C528" i="2"/>
  <c r="C68" i="5" s="1"/>
  <c r="O312" i="2"/>
  <c r="O461" i="2"/>
  <c r="K312" i="2"/>
  <c r="K461" i="2"/>
  <c r="G312" i="2"/>
  <c r="G461" i="2"/>
  <c r="O311" i="2"/>
  <c r="O460" i="2"/>
  <c r="K311" i="2"/>
  <c r="K460" i="2"/>
  <c r="G311" i="2"/>
  <c r="G460" i="2"/>
  <c r="O310" i="2"/>
  <c r="O459" i="2"/>
  <c r="K310" i="2"/>
  <c r="K459" i="2"/>
  <c r="G310" i="2"/>
  <c r="G459" i="2"/>
  <c r="C317" i="2"/>
  <c r="C466" i="2"/>
  <c r="P317" i="2"/>
  <c r="P466" i="2"/>
  <c r="L317" i="2"/>
  <c r="L466" i="2"/>
  <c r="H317" i="2"/>
  <c r="H466" i="2"/>
  <c r="D317" i="2"/>
  <c r="D466" i="2"/>
  <c r="O330" i="2"/>
  <c r="O479" i="2"/>
  <c r="K330" i="2"/>
  <c r="K479" i="2"/>
  <c r="G330" i="2"/>
  <c r="G479" i="2"/>
  <c r="O329" i="2"/>
  <c r="O478" i="2"/>
  <c r="K329" i="2"/>
  <c r="K478" i="2"/>
  <c r="G329" i="2"/>
  <c r="G478" i="2"/>
  <c r="C531" i="2"/>
  <c r="C71" i="5" s="1"/>
  <c r="J312" i="2"/>
  <c r="J461" i="2"/>
  <c r="F312" i="2"/>
  <c r="F461" i="2"/>
  <c r="N311" i="2"/>
  <c r="N460" i="2"/>
  <c r="J311" i="2"/>
  <c r="J460" i="2"/>
  <c r="F311" i="2"/>
  <c r="F460" i="2"/>
  <c r="N310" i="2"/>
  <c r="N459" i="2"/>
  <c r="J310" i="2"/>
  <c r="J459" i="2"/>
  <c r="F310" i="2"/>
  <c r="F459" i="2"/>
  <c r="O317" i="2"/>
  <c r="O466" i="2"/>
  <c r="K317" i="2"/>
  <c r="K466" i="2"/>
  <c r="G317" i="2"/>
  <c r="G466" i="2"/>
  <c r="C329" i="2"/>
  <c r="C478" i="2"/>
  <c r="N330" i="2"/>
  <c r="N479" i="2"/>
  <c r="J330" i="2"/>
  <c r="J479" i="2"/>
  <c r="F330" i="2"/>
  <c r="F479" i="2"/>
  <c r="N329" i="2"/>
  <c r="N478" i="2"/>
  <c r="J329" i="2"/>
  <c r="J478" i="2"/>
  <c r="F329" i="2"/>
  <c r="F478" i="2"/>
  <c r="C530" i="2"/>
  <c r="C70" i="5" s="1"/>
  <c r="F367" i="2"/>
  <c r="E427" i="2"/>
  <c r="E425" i="2" s="1"/>
  <c r="E396" i="2"/>
  <c r="G450" i="2"/>
  <c r="D559" i="2"/>
  <c r="D562" i="2" s="1"/>
  <c r="L601" i="2"/>
  <c r="L193" i="5" s="1"/>
  <c r="P601" i="2"/>
  <c r="P193" i="5" s="1"/>
  <c r="F606" i="2"/>
  <c r="F198" i="5" s="1"/>
  <c r="N606" i="2"/>
  <c r="N198" i="5" s="1"/>
  <c r="H601" i="2"/>
  <c r="H193" i="5" s="1"/>
  <c r="F576" i="2"/>
  <c r="J576" i="2"/>
  <c r="N576" i="2"/>
  <c r="N601" i="2"/>
  <c r="N193" i="5" s="1"/>
  <c r="G559" i="2"/>
  <c r="G562" i="2" s="1"/>
  <c r="E592" i="2"/>
  <c r="E184" i="5" s="1"/>
  <c r="K559" i="2"/>
  <c r="K562" i="2" s="1"/>
  <c r="M592" i="2"/>
  <c r="M184" i="5" s="1"/>
  <c r="P559" i="2"/>
  <c r="P562" i="2" s="1"/>
  <c r="O559" i="2"/>
  <c r="O562" i="2" s="1"/>
  <c r="I559" i="2"/>
  <c r="I562" i="2" s="1"/>
  <c r="O592" i="2"/>
  <c r="O184" i="5" s="1"/>
  <c r="H559" i="2"/>
  <c r="H562" i="2" s="1"/>
  <c r="I592" i="2"/>
  <c r="I184" i="5" s="1"/>
  <c r="Q592" i="2"/>
  <c r="Q184" i="5" s="1"/>
  <c r="F601" i="2"/>
  <c r="F193" i="5" s="1"/>
  <c r="Q601" i="2"/>
  <c r="C606" i="2"/>
  <c r="C198" i="5" s="1"/>
  <c r="G606" i="2"/>
  <c r="G198" i="5" s="1"/>
  <c r="K606" i="2"/>
  <c r="K198" i="5" s="1"/>
  <c r="O606" i="2"/>
  <c r="O198" i="5" s="1"/>
  <c r="Q559" i="2"/>
  <c r="Q562" i="2" s="1"/>
  <c r="G592" i="2"/>
  <c r="G184" i="5" s="1"/>
  <c r="J601" i="2"/>
  <c r="L559" i="2"/>
  <c r="L562" i="2" s="1"/>
  <c r="E559" i="2"/>
  <c r="E562" i="2" s="1"/>
  <c r="M559" i="2"/>
  <c r="M562" i="2" s="1"/>
  <c r="H576" i="2"/>
  <c r="L576" i="2"/>
  <c r="P576" i="2"/>
  <c r="D576" i="2"/>
  <c r="K592" i="2"/>
  <c r="K184" i="5" s="1"/>
  <c r="M601" i="2"/>
  <c r="M193" i="5" s="1"/>
  <c r="D606" i="2"/>
  <c r="D198" i="5" s="1"/>
  <c r="H606" i="2"/>
  <c r="H198" i="5" s="1"/>
  <c r="L606" i="2"/>
  <c r="L198" i="5" s="1"/>
  <c r="P606" i="2"/>
  <c r="P198" i="5" s="1"/>
  <c r="C559" i="2"/>
  <c r="C562" i="2" s="1"/>
  <c r="C350" i="2"/>
  <c r="N559" i="2"/>
  <c r="N562" i="2" s="1"/>
  <c r="J559" i="2"/>
  <c r="J562" i="2" s="1"/>
  <c r="F559" i="2"/>
  <c r="F562" i="2" s="1"/>
  <c r="C353" i="2"/>
  <c r="C352" i="2"/>
  <c r="C351" i="2"/>
  <c r="J592" i="2"/>
  <c r="J184" i="5" s="1"/>
  <c r="F592" i="2"/>
  <c r="F184" i="5" s="1"/>
  <c r="P592" i="2"/>
  <c r="P184" i="5" s="1"/>
  <c r="L592" i="2"/>
  <c r="L184" i="5" s="1"/>
  <c r="O601" i="2"/>
  <c r="O193" i="5" s="1"/>
  <c r="K601" i="2"/>
  <c r="K193" i="5" s="1"/>
  <c r="G601" i="2"/>
  <c r="G193" i="5" s="1"/>
  <c r="H592" i="2"/>
  <c r="H184" i="5" s="1"/>
  <c r="D592" i="2"/>
  <c r="D184" i="5" s="1"/>
  <c r="N592" i="2"/>
  <c r="N184" i="5" s="1"/>
  <c r="C592" i="2"/>
  <c r="C184" i="5" s="1"/>
  <c r="C280" i="2"/>
  <c r="G576" i="2"/>
  <c r="K576" i="2"/>
  <c r="O576" i="2"/>
  <c r="E576" i="2"/>
  <c r="I576" i="2"/>
  <c r="M576" i="2"/>
  <c r="Q576" i="2"/>
  <c r="C576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Q279" i="2"/>
  <c r="C279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P277" i="2"/>
  <c r="Q277" i="2"/>
  <c r="C277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Q306" i="2"/>
  <c r="C306" i="2"/>
  <c r="D30" i="1"/>
  <c r="D54" i="1"/>
  <c r="C54" i="1"/>
  <c r="D47" i="1"/>
  <c r="C47" i="1"/>
  <c r="D43" i="1"/>
  <c r="C43" i="1"/>
  <c r="B57" i="1"/>
  <c r="B56" i="1"/>
  <c r="B53" i="1"/>
  <c r="B52" i="1"/>
  <c r="B46" i="1"/>
  <c r="B45" i="1"/>
  <c r="B42" i="1"/>
  <c r="B41" i="1"/>
  <c r="B35" i="1"/>
  <c r="B34" i="1"/>
  <c r="H130" i="2"/>
  <c r="E130" i="2"/>
  <c r="D146" i="2"/>
  <c r="D161" i="2" s="1"/>
  <c r="E146" i="2"/>
  <c r="E161" i="2" s="1"/>
  <c r="F146" i="2"/>
  <c r="F161" i="2" s="1"/>
  <c r="G146" i="2"/>
  <c r="G161" i="2" s="1"/>
  <c r="H146" i="2"/>
  <c r="H161" i="2" s="1"/>
  <c r="I146" i="2"/>
  <c r="I161" i="2" s="1"/>
  <c r="J146" i="2"/>
  <c r="J161" i="2" s="1"/>
  <c r="K146" i="2"/>
  <c r="K161" i="2" s="1"/>
  <c r="L146" i="2"/>
  <c r="L161" i="2" s="1"/>
  <c r="M146" i="2"/>
  <c r="M161" i="2" s="1"/>
  <c r="N146" i="2"/>
  <c r="N161" i="2" s="1"/>
  <c r="O146" i="2"/>
  <c r="O161" i="2" s="1"/>
  <c r="P146" i="2"/>
  <c r="P161" i="2" s="1"/>
  <c r="Q146" i="2"/>
  <c r="Q161" i="2" s="1"/>
  <c r="C146" i="2"/>
  <c r="C161" i="2" s="1"/>
  <c r="D143" i="2"/>
  <c r="D158" i="2" s="1"/>
  <c r="E143" i="2"/>
  <c r="E158" i="2" s="1"/>
  <c r="F143" i="2"/>
  <c r="F158" i="2" s="1"/>
  <c r="G143" i="2"/>
  <c r="G158" i="2" s="1"/>
  <c r="H143" i="2"/>
  <c r="H158" i="2" s="1"/>
  <c r="I143" i="2"/>
  <c r="I158" i="2" s="1"/>
  <c r="J143" i="2"/>
  <c r="J158" i="2" s="1"/>
  <c r="K143" i="2"/>
  <c r="K158" i="2" s="1"/>
  <c r="L143" i="2"/>
  <c r="L158" i="2" s="1"/>
  <c r="M143" i="2"/>
  <c r="M158" i="2" s="1"/>
  <c r="N143" i="2"/>
  <c r="N158" i="2" s="1"/>
  <c r="O143" i="2"/>
  <c r="O158" i="2" s="1"/>
  <c r="P143" i="2"/>
  <c r="P158" i="2" s="1"/>
  <c r="Q143" i="2"/>
  <c r="Q158" i="2" s="1"/>
  <c r="D144" i="2"/>
  <c r="D159" i="2" s="1"/>
  <c r="E144" i="2"/>
  <c r="E159" i="2" s="1"/>
  <c r="F144" i="2"/>
  <c r="F159" i="2" s="1"/>
  <c r="G144" i="2"/>
  <c r="G159" i="2" s="1"/>
  <c r="H144" i="2"/>
  <c r="H159" i="2" s="1"/>
  <c r="I144" i="2"/>
  <c r="I159" i="2" s="1"/>
  <c r="J144" i="2"/>
  <c r="J159" i="2" s="1"/>
  <c r="K144" i="2"/>
  <c r="K159" i="2" s="1"/>
  <c r="L144" i="2"/>
  <c r="L159" i="2" s="1"/>
  <c r="M144" i="2"/>
  <c r="M159" i="2" s="1"/>
  <c r="N144" i="2"/>
  <c r="N159" i="2" s="1"/>
  <c r="O144" i="2"/>
  <c r="O159" i="2" s="1"/>
  <c r="P144" i="2"/>
  <c r="P159" i="2" s="1"/>
  <c r="Q144" i="2"/>
  <c r="Q159" i="2" s="1"/>
  <c r="C144" i="2"/>
  <c r="C159" i="2" s="1"/>
  <c r="C143" i="2"/>
  <c r="C158" i="2" s="1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D141" i="2"/>
  <c r="D156" i="2" s="1"/>
  <c r="E141" i="2"/>
  <c r="E156" i="2" s="1"/>
  <c r="F141" i="2"/>
  <c r="F156" i="2" s="1"/>
  <c r="G141" i="2"/>
  <c r="G156" i="2" s="1"/>
  <c r="H141" i="2"/>
  <c r="H156" i="2" s="1"/>
  <c r="I141" i="2"/>
  <c r="I156" i="2" s="1"/>
  <c r="J141" i="2"/>
  <c r="J156" i="2" s="1"/>
  <c r="K141" i="2"/>
  <c r="K156" i="2" s="1"/>
  <c r="L141" i="2"/>
  <c r="L156" i="2" s="1"/>
  <c r="M141" i="2"/>
  <c r="M156" i="2" s="1"/>
  <c r="N141" i="2"/>
  <c r="N156" i="2" s="1"/>
  <c r="O141" i="2"/>
  <c r="O156" i="2" s="1"/>
  <c r="P141" i="2"/>
  <c r="P156" i="2" s="1"/>
  <c r="Q141" i="2"/>
  <c r="Q156" i="2" s="1"/>
  <c r="C141" i="2"/>
  <c r="C156" i="2" s="1"/>
  <c r="C140" i="2"/>
  <c r="G27" i="2" l="1"/>
  <c r="G46" i="2"/>
  <c r="F50" i="2"/>
  <c r="H215" i="2"/>
  <c r="H20" i="2"/>
  <c r="O87" i="2"/>
  <c r="N119" i="2"/>
  <c r="O88" i="2"/>
  <c r="N120" i="2"/>
  <c r="I613" i="2"/>
  <c r="I205" i="5" s="1"/>
  <c r="I13" i="2"/>
  <c r="I42" i="2" s="1"/>
  <c r="I44" i="2" s="1"/>
  <c r="O457" i="2"/>
  <c r="O308" i="2"/>
  <c r="K457" i="2"/>
  <c r="K308" i="2"/>
  <c r="G457" i="2"/>
  <c r="G308" i="2"/>
  <c r="N457" i="2"/>
  <c r="N308" i="2"/>
  <c r="J457" i="2"/>
  <c r="J308" i="2"/>
  <c r="F457" i="2"/>
  <c r="F308" i="2"/>
  <c r="Q457" i="2"/>
  <c r="Q308" i="2"/>
  <c r="M457" i="2"/>
  <c r="M308" i="2"/>
  <c r="I457" i="2"/>
  <c r="I308" i="2"/>
  <c r="E457" i="2"/>
  <c r="E308" i="2"/>
  <c r="C457" i="2"/>
  <c r="C308" i="2"/>
  <c r="P457" i="2"/>
  <c r="P308" i="2"/>
  <c r="L457" i="2"/>
  <c r="L308" i="2"/>
  <c r="H457" i="2"/>
  <c r="H308" i="2"/>
  <c r="D457" i="2"/>
  <c r="D308" i="2"/>
  <c r="J613" i="2"/>
  <c r="J205" i="5" s="1"/>
  <c r="J193" i="5"/>
  <c r="Q613" i="2"/>
  <c r="Q205" i="5" s="1"/>
  <c r="Q193" i="5"/>
  <c r="L823" i="2"/>
  <c r="L860" i="2" s="1"/>
  <c r="L189" i="5"/>
  <c r="Q823" i="2"/>
  <c r="Q822" i="2" s="1"/>
  <c r="Q189" i="5"/>
  <c r="O823" i="2"/>
  <c r="O822" i="2" s="1"/>
  <c r="O189" i="5"/>
  <c r="K823" i="2"/>
  <c r="K822" i="2" s="1"/>
  <c r="K189" i="5"/>
  <c r="I823" i="2"/>
  <c r="I822" i="2" s="1"/>
  <c r="I189" i="5"/>
  <c r="F823" i="2"/>
  <c r="F822" i="2" s="1"/>
  <c r="F189" i="5"/>
  <c r="H122" i="2"/>
  <c r="H32" i="5" s="1"/>
  <c r="H26" i="5"/>
  <c r="G823" i="2"/>
  <c r="G822" i="2" s="1"/>
  <c r="G189" i="5"/>
  <c r="H823" i="2"/>
  <c r="H860" i="2" s="1"/>
  <c r="H189" i="5"/>
  <c r="P823" i="2"/>
  <c r="P822" i="2" s="1"/>
  <c r="P189" i="5"/>
  <c r="E823" i="2"/>
  <c r="E822" i="2" s="1"/>
  <c r="E189" i="5"/>
  <c r="M823" i="2"/>
  <c r="M822" i="2" s="1"/>
  <c r="M189" i="5"/>
  <c r="J823" i="2"/>
  <c r="J822" i="2" s="1"/>
  <c r="J189" i="5"/>
  <c r="E613" i="2"/>
  <c r="E205" i="5" s="1"/>
  <c r="M613" i="2"/>
  <c r="M205" i="5" s="1"/>
  <c r="K634" i="2"/>
  <c r="K596" i="2"/>
  <c r="K188" i="5" s="1"/>
  <c r="G634" i="2"/>
  <c r="O634" i="2"/>
  <c r="G596" i="2"/>
  <c r="G188" i="5" s="1"/>
  <c r="O596" i="2"/>
  <c r="E596" i="2"/>
  <c r="E188" i="5" s="1"/>
  <c r="I501" i="2"/>
  <c r="I530" i="2" s="1"/>
  <c r="I70" i="5" s="1"/>
  <c r="I441" i="2"/>
  <c r="J412" i="2"/>
  <c r="J472" i="2"/>
  <c r="K383" i="2"/>
  <c r="J499" i="2"/>
  <c r="J528" i="2" s="1"/>
  <c r="J68" i="5" s="1"/>
  <c r="J439" i="2"/>
  <c r="L382" i="2"/>
  <c r="K411" i="2"/>
  <c r="K471" i="2"/>
  <c r="I503" i="2"/>
  <c r="I532" i="2" s="1"/>
  <c r="I72" i="5" s="1"/>
  <c r="I443" i="2"/>
  <c r="K384" i="2"/>
  <c r="J413" i="2"/>
  <c r="J473" i="2"/>
  <c r="N234" i="2"/>
  <c r="J234" i="2"/>
  <c r="F234" i="2"/>
  <c r="P596" i="2"/>
  <c r="P188" i="5" s="1"/>
  <c r="M634" i="2"/>
  <c r="L381" i="2"/>
  <c r="K410" i="2"/>
  <c r="K470" i="2"/>
  <c r="K385" i="2"/>
  <c r="J414" i="2"/>
  <c r="J474" i="2"/>
  <c r="K137" i="2"/>
  <c r="J302" i="2"/>
  <c r="J314" i="2"/>
  <c r="J331" i="2"/>
  <c r="J285" i="2"/>
  <c r="J286" i="2"/>
  <c r="J315" i="2"/>
  <c r="J152" i="2"/>
  <c r="K234" i="2"/>
  <c r="M234" i="2"/>
  <c r="E234" i="2"/>
  <c r="M596" i="2"/>
  <c r="K398" i="2"/>
  <c r="I505" i="2"/>
  <c r="I534" i="2" s="1"/>
  <c r="I74" i="5" s="1"/>
  <c r="I445" i="2"/>
  <c r="O234" i="2"/>
  <c r="G234" i="2"/>
  <c r="C234" i="2"/>
  <c r="Q234" i="2"/>
  <c r="I234" i="2"/>
  <c r="P234" i="2"/>
  <c r="L234" i="2"/>
  <c r="H234" i="2"/>
  <c r="D234" i="2"/>
  <c r="E634" i="2"/>
  <c r="J500" i="2"/>
  <c r="J529" i="2" s="1"/>
  <c r="J69" i="5" s="1"/>
  <c r="J440" i="2"/>
  <c r="I502" i="2"/>
  <c r="I531" i="2" s="1"/>
  <c r="I71" i="5" s="1"/>
  <c r="I442" i="2"/>
  <c r="K387" i="2"/>
  <c r="J416" i="2"/>
  <c r="J476" i="2"/>
  <c r="L29" i="5"/>
  <c r="K30" i="5"/>
  <c r="K28" i="5"/>
  <c r="J31" i="5"/>
  <c r="K27" i="5"/>
  <c r="J90" i="2"/>
  <c r="J185" i="2" s="1"/>
  <c r="I106" i="2"/>
  <c r="I200" i="2" s="1"/>
  <c r="L596" i="2"/>
  <c r="Q634" i="2"/>
  <c r="I634" i="2"/>
  <c r="Q596" i="2"/>
  <c r="L634" i="2"/>
  <c r="O613" i="2"/>
  <c r="O205" i="5" s="1"/>
  <c r="G613" i="2"/>
  <c r="G205" i="5" s="1"/>
  <c r="H832" i="2"/>
  <c r="H870" i="2"/>
  <c r="J827" i="2"/>
  <c r="J865" i="2"/>
  <c r="K818" i="2"/>
  <c r="K856" i="2"/>
  <c r="C818" i="2"/>
  <c r="C856" i="2"/>
  <c r="F818" i="2"/>
  <c r="F856" i="2"/>
  <c r="E832" i="2"/>
  <c r="E870" i="2"/>
  <c r="O827" i="2"/>
  <c r="O865" i="2"/>
  <c r="P818" i="2"/>
  <c r="P856" i="2"/>
  <c r="D865" i="2"/>
  <c r="D105" i="5" s="1"/>
  <c r="L827" i="2"/>
  <c r="L865" i="2"/>
  <c r="I818" i="2"/>
  <c r="I856" i="2"/>
  <c r="Q818" i="2"/>
  <c r="Q856" i="2"/>
  <c r="O832" i="2"/>
  <c r="O870" i="2"/>
  <c r="M827" i="2"/>
  <c r="M865" i="2"/>
  <c r="H634" i="2"/>
  <c r="P832" i="2"/>
  <c r="P870" i="2"/>
  <c r="M832" i="2"/>
  <c r="M870" i="2"/>
  <c r="G827" i="2"/>
  <c r="G865" i="2"/>
  <c r="H596" i="2"/>
  <c r="H188" i="5" s="1"/>
  <c r="D832" i="2"/>
  <c r="D870" i="2"/>
  <c r="L832" i="2"/>
  <c r="L870" i="2"/>
  <c r="F827" i="2"/>
  <c r="F865" i="2"/>
  <c r="N827" i="2"/>
  <c r="N865" i="2"/>
  <c r="C865" i="2"/>
  <c r="C105" i="5" s="1"/>
  <c r="G818" i="2"/>
  <c r="G856" i="2"/>
  <c r="O818" i="2"/>
  <c r="O856" i="2"/>
  <c r="K832" i="2"/>
  <c r="K870" i="2"/>
  <c r="Q827" i="2"/>
  <c r="Q865" i="2"/>
  <c r="I832" i="2"/>
  <c r="I870" i="2"/>
  <c r="Q832" i="2"/>
  <c r="Q870" i="2"/>
  <c r="C832" i="2"/>
  <c r="C870" i="2"/>
  <c r="K827" i="2"/>
  <c r="K865" i="2"/>
  <c r="D818" i="2"/>
  <c r="D856" i="2"/>
  <c r="L818" i="2"/>
  <c r="L856" i="2"/>
  <c r="I827" i="2"/>
  <c r="I865" i="2"/>
  <c r="F832" i="2"/>
  <c r="F870" i="2"/>
  <c r="N832" i="2"/>
  <c r="N870" i="2"/>
  <c r="H827" i="2"/>
  <c r="H865" i="2"/>
  <c r="P827" i="2"/>
  <c r="P865" i="2"/>
  <c r="E818" i="2"/>
  <c r="E856" i="2"/>
  <c r="M818" i="2"/>
  <c r="M856" i="2"/>
  <c r="G832" i="2"/>
  <c r="G870" i="2"/>
  <c r="N818" i="2"/>
  <c r="N856" i="2"/>
  <c r="E827" i="2"/>
  <c r="E839" i="2" s="1"/>
  <c r="E865" i="2"/>
  <c r="H818" i="2"/>
  <c r="H856" i="2"/>
  <c r="J818" i="2"/>
  <c r="J856" i="2"/>
  <c r="J832" i="2"/>
  <c r="J870" i="2"/>
  <c r="P634" i="2"/>
  <c r="N613" i="2"/>
  <c r="N205" i="5" s="1"/>
  <c r="L613" i="2"/>
  <c r="L205" i="5" s="1"/>
  <c r="G358" i="2"/>
  <c r="G507" i="2"/>
  <c r="O358" i="2"/>
  <c r="O507" i="2"/>
  <c r="G359" i="2"/>
  <c r="G508" i="2"/>
  <c r="G537" i="2" s="1"/>
  <c r="G77" i="5" s="1"/>
  <c r="O359" i="2"/>
  <c r="O508" i="2"/>
  <c r="O537" i="2" s="1"/>
  <c r="O77" i="5" s="1"/>
  <c r="D346" i="2"/>
  <c r="D495" i="2"/>
  <c r="D524" i="2" s="1"/>
  <c r="D64" i="5" s="1"/>
  <c r="L346" i="2"/>
  <c r="L495" i="2"/>
  <c r="L524" i="2" s="1"/>
  <c r="L64" i="5" s="1"/>
  <c r="C346" i="2"/>
  <c r="C495" i="2"/>
  <c r="C524" i="2" s="1"/>
  <c r="C64" i="5" s="1"/>
  <c r="K339" i="2"/>
  <c r="K488" i="2"/>
  <c r="K517" i="2" s="1"/>
  <c r="K57" i="5" s="1"/>
  <c r="K340" i="2"/>
  <c r="K489" i="2"/>
  <c r="K518" i="2" s="1"/>
  <c r="K58" i="5" s="1"/>
  <c r="K341" i="2"/>
  <c r="K490" i="2"/>
  <c r="K519" i="2" s="1"/>
  <c r="K59" i="5" s="1"/>
  <c r="H358" i="2"/>
  <c r="H507" i="2"/>
  <c r="P358" i="2"/>
  <c r="P507" i="2"/>
  <c r="H359" i="2"/>
  <c r="H508" i="2"/>
  <c r="H537" i="2" s="1"/>
  <c r="H77" i="5" s="1"/>
  <c r="P359" i="2"/>
  <c r="P508" i="2"/>
  <c r="P537" i="2" s="1"/>
  <c r="P77" i="5" s="1"/>
  <c r="E346" i="2"/>
  <c r="E495" i="2"/>
  <c r="E524" i="2" s="1"/>
  <c r="E64" i="5" s="1"/>
  <c r="M346" i="2"/>
  <c r="M495" i="2"/>
  <c r="M524" i="2" s="1"/>
  <c r="M64" i="5" s="1"/>
  <c r="D339" i="2"/>
  <c r="D488" i="2"/>
  <c r="D517" i="2" s="1"/>
  <c r="D57" i="5" s="1"/>
  <c r="L339" i="2"/>
  <c r="L488" i="2"/>
  <c r="L517" i="2" s="1"/>
  <c r="L57" i="5" s="1"/>
  <c r="D340" i="2"/>
  <c r="D489" i="2"/>
  <c r="D518" i="2" s="1"/>
  <c r="D58" i="5" s="1"/>
  <c r="L340" i="2"/>
  <c r="L489" i="2"/>
  <c r="L518" i="2" s="1"/>
  <c r="L58" i="5" s="1"/>
  <c r="D341" i="2"/>
  <c r="D490" i="2"/>
  <c r="D519" i="2" s="1"/>
  <c r="D59" i="5" s="1"/>
  <c r="L341" i="2"/>
  <c r="L490" i="2"/>
  <c r="L519" i="2" s="1"/>
  <c r="L59" i="5" s="1"/>
  <c r="C340" i="2"/>
  <c r="C489" i="2"/>
  <c r="C518" i="2" s="1"/>
  <c r="C58" i="5" s="1"/>
  <c r="J358" i="2"/>
  <c r="J507" i="2"/>
  <c r="J359" i="2"/>
  <c r="J508" i="2"/>
  <c r="J537" i="2" s="1"/>
  <c r="J77" i="5" s="1"/>
  <c r="G346" i="2"/>
  <c r="G495" i="2"/>
  <c r="G524" i="2" s="1"/>
  <c r="G64" i="5" s="1"/>
  <c r="O346" i="2"/>
  <c r="O495" i="2"/>
  <c r="O524" i="2" s="1"/>
  <c r="O64" i="5" s="1"/>
  <c r="F339" i="2"/>
  <c r="F488" i="2"/>
  <c r="F517" i="2" s="1"/>
  <c r="F57" i="5" s="1"/>
  <c r="N339" i="2"/>
  <c r="N488" i="2"/>
  <c r="N517" i="2" s="1"/>
  <c r="N57" i="5" s="1"/>
  <c r="F340" i="2"/>
  <c r="F489" i="2"/>
  <c r="F518" i="2" s="1"/>
  <c r="F58" i="5" s="1"/>
  <c r="N340" i="2"/>
  <c r="N489" i="2"/>
  <c r="N518" i="2" s="1"/>
  <c r="N58" i="5" s="1"/>
  <c r="F341" i="2"/>
  <c r="F490" i="2"/>
  <c r="F519" i="2" s="1"/>
  <c r="F59" i="5" s="1"/>
  <c r="I358" i="2"/>
  <c r="I507" i="2"/>
  <c r="Q358" i="2"/>
  <c r="Q507" i="2"/>
  <c r="I359" i="2"/>
  <c r="I508" i="2"/>
  <c r="I537" i="2" s="1"/>
  <c r="I77" i="5" s="1"/>
  <c r="Q359" i="2"/>
  <c r="Q508" i="2"/>
  <c r="Q537" i="2" s="1"/>
  <c r="Q77" i="5" s="1"/>
  <c r="J346" i="2"/>
  <c r="J495" i="2"/>
  <c r="J524" i="2" s="1"/>
  <c r="J64" i="5" s="1"/>
  <c r="I339" i="2"/>
  <c r="I488" i="2"/>
  <c r="I517" i="2" s="1"/>
  <c r="I57" i="5" s="1"/>
  <c r="Q339" i="2"/>
  <c r="Q488" i="2"/>
  <c r="Q517" i="2" s="1"/>
  <c r="Q57" i="5" s="1"/>
  <c r="I340" i="2"/>
  <c r="I489" i="2"/>
  <c r="I518" i="2" s="1"/>
  <c r="I58" i="5" s="1"/>
  <c r="Q340" i="2"/>
  <c r="Q489" i="2"/>
  <c r="Q518" i="2" s="1"/>
  <c r="Q58" i="5" s="1"/>
  <c r="I341" i="2"/>
  <c r="I490" i="2"/>
  <c r="I519" i="2" s="1"/>
  <c r="I59" i="5" s="1"/>
  <c r="Q341" i="2"/>
  <c r="Q490" i="2"/>
  <c r="Q519" i="2" s="1"/>
  <c r="Q59" i="5" s="1"/>
  <c r="N341" i="2"/>
  <c r="N490" i="2"/>
  <c r="N519" i="2" s="1"/>
  <c r="N59" i="5" s="1"/>
  <c r="C339" i="2"/>
  <c r="C488" i="2"/>
  <c r="C517" i="2" s="1"/>
  <c r="C57" i="5" s="1"/>
  <c r="F613" i="2"/>
  <c r="F205" i="5" s="1"/>
  <c r="K358" i="2"/>
  <c r="K507" i="2"/>
  <c r="K359" i="2"/>
  <c r="K508" i="2"/>
  <c r="K537" i="2" s="1"/>
  <c r="K77" i="5" s="1"/>
  <c r="H346" i="2"/>
  <c r="H495" i="2"/>
  <c r="H524" i="2" s="1"/>
  <c r="H64" i="5" s="1"/>
  <c r="P346" i="2"/>
  <c r="P495" i="2"/>
  <c r="P524" i="2" s="1"/>
  <c r="P64" i="5" s="1"/>
  <c r="G339" i="2"/>
  <c r="G488" i="2"/>
  <c r="G517" i="2" s="1"/>
  <c r="G57" i="5" s="1"/>
  <c r="O339" i="2"/>
  <c r="O488" i="2"/>
  <c r="O517" i="2" s="1"/>
  <c r="O57" i="5" s="1"/>
  <c r="G340" i="2"/>
  <c r="G489" i="2"/>
  <c r="G518" i="2" s="1"/>
  <c r="G58" i="5" s="1"/>
  <c r="O340" i="2"/>
  <c r="O489" i="2"/>
  <c r="O518" i="2" s="1"/>
  <c r="O58" i="5" s="1"/>
  <c r="G341" i="2"/>
  <c r="G490" i="2"/>
  <c r="G519" i="2" s="1"/>
  <c r="G59" i="5" s="1"/>
  <c r="O341" i="2"/>
  <c r="O490" i="2"/>
  <c r="O519" i="2" s="1"/>
  <c r="O59" i="5" s="1"/>
  <c r="D358" i="2"/>
  <c r="D507" i="2"/>
  <c r="L358" i="2"/>
  <c r="L507" i="2"/>
  <c r="D359" i="2"/>
  <c r="D508" i="2"/>
  <c r="D537" i="2" s="1"/>
  <c r="D77" i="5" s="1"/>
  <c r="L359" i="2"/>
  <c r="L508" i="2"/>
  <c r="L537" i="2" s="1"/>
  <c r="L77" i="5" s="1"/>
  <c r="C359" i="2"/>
  <c r="C508" i="2"/>
  <c r="C537" i="2" s="1"/>
  <c r="C77" i="5" s="1"/>
  <c r="I346" i="2"/>
  <c r="I495" i="2"/>
  <c r="I524" i="2" s="1"/>
  <c r="I64" i="5" s="1"/>
  <c r="Q346" i="2"/>
  <c r="Q495" i="2"/>
  <c r="Q524" i="2" s="1"/>
  <c r="Q64" i="5" s="1"/>
  <c r="H339" i="2"/>
  <c r="H488" i="2"/>
  <c r="H517" i="2" s="1"/>
  <c r="H57" i="5" s="1"/>
  <c r="P339" i="2"/>
  <c r="P488" i="2"/>
  <c r="P517" i="2" s="1"/>
  <c r="P57" i="5" s="1"/>
  <c r="H340" i="2"/>
  <c r="H489" i="2"/>
  <c r="H518" i="2" s="1"/>
  <c r="H58" i="5" s="1"/>
  <c r="P340" i="2"/>
  <c r="P489" i="2"/>
  <c r="P518" i="2" s="1"/>
  <c r="P58" i="5" s="1"/>
  <c r="H341" i="2"/>
  <c r="H490" i="2"/>
  <c r="H519" i="2" s="1"/>
  <c r="H59" i="5" s="1"/>
  <c r="P341" i="2"/>
  <c r="P490" i="2"/>
  <c r="P519" i="2" s="1"/>
  <c r="P59" i="5" s="1"/>
  <c r="C458" i="2"/>
  <c r="C456" i="2" s="1"/>
  <c r="F358" i="2"/>
  <c r="F507" i="2"/>
  <c r="N358" i="2"/>
  <c r="N507" i="2"/>
  <c r="F359" i="2"/>
  <c r="F508" i="2"/>
  <c r="F537" i="2" s="1"/>
  <c r="F77" i="5" s="1"/>
  <c r="N359" i="2"/>
  <c r="N508" i="2"/>
  <c r="N537" i="2" s="1"/>
  <c r="N77" i="5" s="1"/>
  <c r="C358" i="2"/>
  <c r="C507" i="2"/>
  <c r="K346" i="2"/>
  <c r="K495" i="2"/>
  <c r="K524" i="2" s="1"/>
  <c r="K64" i="5" s="1"/>
  <c r="J339" i="2"/>
  <c r="J488" i="2"/>
  <c r="J517" i="2" s="1"/>
  <c r="J57" i="5" s="1"/>
  <c r="J340" i="2"/>
  <c r="J489" i="2"/>
  <c r="J518" i="2" s="1"/>
  <c r="J58" i="5" s="1"/>
  <c r="J341" i="2"/>
  <c r="J490" i="2"/>
  <c r="J519" i="2" s="1"/>
  <c r="J59" i="5" s="1"/>
  <c r="E358" i="2"/>
  <c r="E507" i="2"/>
  <c r="M358" i="2"/>
  <c r="M507" i="2"/>
  <c r="E359" i="2"/>
  <c r="E508" i="2"/>
  <c r="E537" i="2" s="1"/>
  <c r="E77" i="5" s="1"/>
  <c r="M359" i="2"/>
  <c r="M508" i="2"/>
  <c r="M537" i="2" s="1"/>
  <c r="M77" i="5" s="1"/>
  <c r="F346" i="2"/>
  <c r="F495" i="2"/>
  <c r="F524" i="2" s="1"/>
  <c r="F64" i="5" s="1"/>
  <c r="N346" i="2"/>
  <c r="N495" i="2"/>
  <c r="N524" i="2" s="1"/>
  <c r="N64" i="5" s="1"/>
  <c r="E339" i="2"/>
  <c r="E488" i="2"/>
  <c r="E517" i="2" s="1"/>
  <c r="E57" i="5" s="1"/>
  <c r="M339" i="2"/>
  <c r="M488" i="2"/>
  <c r="M517" i="2" s="1"/>
  <c r="M57" i="5" s="1"/>
  <c r="E340" i="2"/>
  <c r="E489" i="2"/>
  <c r="E518" i="2" s="1"/>
  <c r="E58" i="5" s="1"/>
  <c r="M340" i="2"/>
  <c r="M489" i="2"/>
  <c r="M518" i="2" s="1"/>
  <c r="M58" i="5" s="1"/>
  <c r="E341" i="2"/>
  <c r="E490" i="2"/>
  <c r="E519" i="2" s="1"/>
  <c r="E59" i="5" s="1"/>
  <c r="M341" i="2"/>
  <c r="M490" i="2"/>
  <c r="M519" i="2" s="1"/>
  <c r="M59" i="5" s="1"/>
  <c r="C341" i="2"/>
  <c r="C490" i="2"/>
  <c r="C519" i="2" s="1"/>
  <c r="C59" i="5" s="1"/>
  <c r="G367" i="2"/>
  <c r="H450" i="2"/>
  <c r="F427" i="2"/>
  <c r="F425" i="2" s="1"/>
  <c r="F396" i="2"/>
  <c r="O235" i="2"/>
  <c r="G235" i="2"/>
  <c r="Q238" i="2"/>
  <c r="I237" i="2"/>
  <c r="J240" i="2"/>
  <c r="N235" i="2"/>
  <c r="J235" i="2"/>
  <c r="F235" i="2"/>
  <c r="C238" i="2"/>
  <c r="P238" i="2"/>
  <c r="L238" i="2"/>
  <c r="H238" i="2"/>
  <c r="D238" i="2"/>
  <c r="P237" i="2"/>
  <c r="L237" i="2"/>
  <c r="H237" i="2"/>
  <c r="D237" i="2"/>
  <c r="Q240" i="2"/>
  <c r="M240" i="2"/>
  <c r="I240" i="2"/>
  <c r="E240" i="2"/>
  <c r="K235" i="2"/>
  <c r="C237" i="2"/>
  <c r="M238" i="2"/>
  <c r="E238" i="2"/>
  <c r="M237" i="2"/>
  <c r="N240" i="2"/>
  <c r="F240" i="2"/>
  <c r="Q235" i="2"/>
  <c r="M235" i="2"/>
  <c r="I235" i="2"/>
  <c r="E235" i="2"/>
  <c r="O238" i="2"/>
  <c r="K238" i="2"/>
  <c r="G238" i="2"/>
  <c r="O237" i="2"/>
  <c r="K237" i="2"/>
  <c r="G237" i="2"/>
  <c r="C240" i="2"/>
  <c r="P240" i="2"/>
  <c r="L240" i="2"/>
  <c r="H240" i="2"/>
  <c r="D240" i="2"/>
  <c r="I238" i="2"/>
  <c r="Q237" i="2"/>
  <c r="E237" i="2"/>
  <c r="C235" i="2"/>
  <c r="P235" i="2"/>
  <c r="L235" i="2"/>
  <c r="H235" i="2"/>
  <c r="D235" i="2"/>
  <c r="N238" i="2"/>
  <c r="J238" i="2"/>
  <c r="F238" i="2"/>
  <c r="N237" i="2"/>
  <c r="J237" i="2"/>
  <c r="F237" i="2"/>
  <c r="O240" i="2"/>
  <c r="K240" i="2"/>
  <c r="G240" i="2"/>
  <c r="P613" i="2"/>
  <c r="P205" i="5" s="1"/>
  <c r="H613" i="2"/>
  <c r="H205" i="5" s="1"/>
  <c r="K613" i="2"/>
  <c r="K205" i="5" s="1"/>
  <c r="I599" i="2"/>
  <c r="I191" i="5" s="1"/>
  <c r="F596" i="2"/>
  <c r="J596" i="2"/>
  <c r="J634" i="2"/>
  <c r="C278" i="2"/>
  <c r="D280" i="2"/>
  <c r="C171" i="1"/>
  <c r="C121" i="1"/>
  <c r="G599" i="2" l="1"/>
  <c r="G191" i="5" s="1"/>
  <c r="AE548" i="2"/>
  <c r="AE774" i="2" s="1"/>
  <c r="U548" i="2"/>
  <c r="U774" i="2" s="1"/>
  <c r="Y548" i="2"/>
  <c r="Y774" i="2" s="1"/>
  <c r="AC548" i="2"/>
  <c r="AC774" i="2" s="1"/>
  <c r="AF548" i="2"/>
  <c r="AF774" i="2" s="1"/>
  <c r="R548" i="2"/>
  <c r="R774" i="2" s="1"/>
  <c r="V548" i="2"/>
  <c r="V774" i="2" s="1"/>
  <c r="Z548" i="2"/>
  <c r="Z774" i="2" s="1"/>
  <c r="AD548" i="2"/>
  <c r="AD774" i="2" s="1"/>
  <c r="S548" i="2"/>
  <c r="S774" i="2" s="1"/>
  <c r="W548" i="2"/>
  <c r="W774" i="2" s="1"/>
  <c r="AA548" i="2"/>
  <c r="AA774" i="2" s="1"/>
  <c r="T548" i="2"/>
  <c r="T774" i="2" s="1"/>
  <c r="X548" i="2"/>
  <c r="X774" i="2" s="1"/>
  <c r="AB548" i="2"/>
  <c r="AB774" i="2" s="1"/>
  <c r="K599" i="2"/>
  <c r="K191" i="5" s="1"/>
  <c r="P599" i="2"/>
  <c r="P191" i="5" s="1"/>
  <c r="H27" i="2"/>
  <c r="H46" i="2"/>
  <c r="G50" i="2"/>
  <c r="H839" i="2"/>
  <c r="P87" i="2"/>
  <c r="O119" i="2"/>
  <c r="I20" i="2"/>
  <c r="P88" i="2"/>
  <c r="O120" i="2"/>
  <c r="I215" i="2"/>
  <c r="J13" i="2"/>
  <c r="J42" i="2" s="1"/>
  <c r="J44" i="2" s="1"/>
  <c r="Q860" i="2"/>
  <c r="Q100" i="5" s="1"/>
  <c r="K860" i="2"/>
  <c r="K100" i="5" s="1"/>
  <c r="K839" i="2"/>
  <c r="F860" i="2"/>
  <c r="F859" i="2" s="1"/>
  <c r="F99" i="5" s="1"/>
  <c r="H599" i="2"/>
  <c r="H191" i="5" s="1"/>
  <c r="O860" i="2"/>
  <c r="O100" i="5" s="1"/>
  <c r="P860" i="2"/>
  <c r="P859" i="2" s="1"/>
  <c r="P99" i="5" s="1"/>
  <c r="E860" i="2"/>
  <c r="E859" i="2" s="1"/>
  <c r="E99" i="5" s="1"/>
  <c r="H822" i="2"/>
  <c r="H825" i="2" s="1"/>
  <c r="I860" i="2"/>
  <c r="I859" i="2" s="1"/>
  <c r="I99" i="5" s="1"/>
  <c r="M860" i="2"/>
  <c r="M859" i="2" s="1"/>
  <c r="M99" i="5" s="1"/>
  <c r="G860" i="2"/>
  <c r="G100" i="5" s="1"/>
  <c r="L822" i="2"/>
  <c r="L825" i="2" s="1"/>
  <c r="J860" i="2"/>
  <c r="J100" i="5" s="1"/>
  <c r="I839" i="2"/>
  <c r="E599" i="2"/>
  <c r="E191" i="5" s="1"/>
  <c r="J855" i="2"/>
  <c r="J95" i="5" s="1"/>
  <c r="J96" i="5"/>
  <c r="H855" i="2"/>
  <c r="H95" i="5" s="1"/>
  <c r="H96" i="5"/>
  <c r="N855" i="2"/>
  <c r="N95" i="5" s="1"/>
  <c r="N96" i="5"/>
  <c r="E855" i="2"/>
  <c r="E95" i="5" s="1"/>
  <c r="E96" i="5"/>
  <c r="P864" i="2"/>
  <c r="P104" i="5" s="1"/>
  <c r="P105" i="5"/>
  <c r="F869" i="2"/>
  <c r="F109" i="5" s="1"/>
  <c r="F110" i="5"/>
  <c r="I864" i="2"/>
  <c r="I105" i="5"/>
  <c r="L855" i="2"/>
  <c r="L95" i="5" s="1"/>
  <c r="L96" i="5"/>
  <c r="K864" i="2"/>
  <c r="K105" i="5"/>
  <c r="I869" i="2"/>
  <c r="I109" i="5" s="1"/>
  <c r="I110" i="5"/>
  <c r="Q864" i="2"/>
  <c r="Q104" i="5" s="1"/>
  <c r="Q105" i="5"/>
  <c r="K869" i="2"/>
  <c r="K109" i="5" s="1"/>
  <c r="K110" i="5"/>
  <c r="O855" i="2"/>
  <c r="O95" i="5" s="1"/>
  <c r="O96" i="5"/>
  <c r="N864" i="2"/>
  <c r="N104" i="5" s="1"/>
  <c r="N105" i="5"/>
  <c r="D869" i="2"/>
  <c r="D109" i="5" s="1"/>
  <c r="D110" i="5"/>
  <c r="O869" i="2"/>
  <c r="O109" i="5" s="1"/>
  <c r="O110" i="5"/>
  <c r="Q855" i="2"/>
  <c r="Q95" i="5" s="1"/>
  <c r="Q96" i="5"/>
  <c r="O864" i="2"/>
  <c r="O104" i="5" s="1"/>
  <c r="O105" i="5"/>
  <c r="E869" i="2"/>
  <c r="E109" i="5" s="1"/>
  <c r="E110" i="5"/>
  <c r="K855" i="2"/>
  <c r="K95" i="5" s="1"/>
  <c r="K96" i="5"/>
  <c r="J864" i="2"/>
  <c r="J104" i="5" s="1"/>
  <c r="J105" i="5"/>
  <c r="H869" i="2"/>
  <c r="H109" i="5" s="1"/>
  <c r="H110" i="5"/>
  <c r="G864" i="2"/>
  <c r="G104" i="5" s="1"/>
  <c r="G105" i="5"/>
  <c r="J869" i="2"/>
  <c r="J109" i="5" s="1"/>
  <c r="J110" i="5"/>
  <c r="E864" i="2"/>
  <c r="E104" i="5" s="1"/>
  <c r="E105" i="5"/>
  <c r="G869" i="2"/>
  <c r="G109" i="5" s="1"/>
  <c r="G110" i="5"/>
  <c r="M855" i="2"/>
  <c r="M95" i="5" s="1"/>
  <c r="M96" i="5"/>
  <c r="H864" i="2"/>
  <c r="H104" i="5" s="1"/>
  <c r="H105" i="5"/>
  <c r="N869" i="2"/>
  <c r="N109" i="5" s="1"/>
  <c r="N110" i="5"/>
  <c r="D855" i="2"/>
  <c r="D95" i="5" s="1"/>
  <c r="D96" i="5"/>
  <c r="C869" i="2"/>
  <c r="C109" i="5" s="1"/>
  <c r="C110" i="5"/>
  <c r="Q869" i="2"/>
  <c r="Q109" i="5" s="1"/>
  <c r="Q110" i="5"/>
  <c r="G855" i="2"/>
  <c r="G95" i="5" s="1"/>
  <c r="G96" i="5"/>
  <c r="F864" i="2"/>
  <c r="F104" i="5" s="1"/>
  <c r="F105" i="5"/>
  <c r="L869" i="2"/>
  <c r="L109" i="5" s="1"/>
  <c r="L110" i="5"/>
  <c r="M864" i="2"/>
  <c r="M104" i="5" s="1"/>
  <c r="M105" i="5"/>
  <c r="I855" i="2"/>
  <c r="I95" i="5" s="1"/>
  <c r="I96" i="5"/>
  <c r="P855" i="2"/>
  <c r="P95" i="5" s="1"/>
  <c r="P96" i="5"/>
  <c r="F855" i="2"/>
  <c r="F95" i="5" s="1"/>
  <c r="F96" i="5"/>
  <c r="C855" i="2"/>
  <c r="C95" i="5" s="1"/>
  <c r="C96" i="5"/>
  <c r="M869" i="2"/>
  <c r="M109" i="5" s="1"/>
  <c r="M110" i="5"/>
  <c r="P869" i="2"/>
  <c r="P109" i="5" s="1"/>
  <c r="P110" i="5"/>
  <c r="L864" i="2"/>
  <c r="L104" i="5" s="1"/>
  <c r="L105" i="5"/>
  <c r="J599" i="2"/>
  <c r="J191" i="5" s="1"/>
  <c r="J188" i="5"/>
  <c r="I122" i="2"/>
  <c r="I32" i="5" s="1"/>
  <c r="I26" i="5"/>
  <c r="H859" i="2"/>
  <c r="H99" i="5" s="1"/>
  <c r="H100" i="5"/>
  <c r="M599" i="2"/>
  <c r="M191" i="5" s="1"/>
  <c r="M188" i="5"/>
  <c r="Q599" i="2"/>
  <c r="Q191" i="5" s="1"/>
  <c r="Q188" i="5"/>
  <c r="L599" i="2"/>
  <c r="L191" i="5" s="1"/>
  <c r="L188" i="5"/>
  <c r="O599" i="2"/>
  <c r="O191" i="5" s="1"/>
  <c r="O188" i="5"/>
  <c r="F599" i="2"/>
  <c r="F191" i="5" s="1"/>
  <c r="F188" i="5"/>
  <c r="L859" i="2"/>
  <c r="L99" i="5" s="1"/>
  <c r="L100" i="5"/>
  <c r="D458" i="2"/>
  <c r="D456" i="2" s="1"/>
  <c r="P839" i="2"/>
  <c r="D486" i="2"/>
  <c r="J441" i="2"/>
  <c r="J501" i="2"/>
  <c r="J530" i="2" s="1"/>
  <c r="J70" i="5" s="1"/>
  <c r="L383" i="2"/>
  <c r="K412" i="2"/>
  <c r="K472" i="2"/>
  <c r="L387" i="2"/>
  <c r="K416" i="2"/>
  <c r="K476" i="2"/>
  <c r="L398" i="2"/>
  <c r="J503" i="2"/>
  <c r="J532" i="2" s="1"/>
  <c r="J72" i="5" s="1"/>
  <c r="J443" i="2"/>
  <c r="M381" i="2"/>
  <c r="L410" i="2"/>
  <c r="L470" i="2"/>
  <c r="L385" i="2"/>
  <c r="K414" i="2"/>
  <c r="K474" i="2"/>
  <c r="J502" i="2"/>
  <c r="J531" i="2" s="1"/>
  <c r="J71" i="5" s="1"/>
  <c r="J442" i="2"/>
  <c r="L137" i="2"/>
  <c r="K331" i="2"/>
  <c r="K315" i="2"/>
  <c r="K314" i="2"/>
  <c r="K285" i="2"/>
  <c r="K286" i="2"/>
  <c r="K302" i="2"/>
  <c r="K152" i="2"/>
  <c r="L384" i="2"/>
  <c r="K413" i="2"/>
  <c r="K473" i="2"/>
  <c r="K500" i="2"/>
  <c r="K529" i="2" s="1"/>
  <c r="K69" i="5" s="1"/>
  <c r="K440" i="2"/>
  <c r="J505" i="2"/>
  <c r="J534" i="2" s="1"/>
  <c r="J74" i="5" s="1"/>
  <c r="J445" i="2"/>
  <c r="K499" i="2"/>
  <c r="K528" i="2" s="1"/>
  <c r="K68" i="5" s="1"/>
  <c r="K439" i="2"/>
  <c r="M382" i="2"/>
  <c r="L411" i="2"/>
  <c r="L471" i="2"/>
  <c r="M29" i="5"/>
  <c r="L30" i="5"/>
  <c r="L28" i="5"/>
  <c r="K31" i="5"/>
  <c r="J106" i="2"/>
  <c r="J200" i="2" s="1"/>
  <c r="L27" i="5"/>
  <c r="K90" i="2"/>
  <c r="K185" i="2" s="1"/>
  <c r="Q839" i="2"/>
  <c r="P825" i="2"/>
  <c r="O825" i="2"/>
  <c r="E825" i="2"/>
  <c r="N839" i="2"/>
  <c r="I825" i="2"/>
  <c r="O839" i="2"/>
  <c r="G825" i="2"/>
  <c r="M839" i="2"/>
  <c r="J825" i="2"/>
  <c r="M825" i="2"/>
  <c r="F839" i="2"/>
  <c r="G839" i="2"/>
  <c r="Q825" i="2"/>
  <c r="L839" i="2"/>
  <c r="F825" i="2"/>
  <c r="K825" i="2"/>
  <c r="J839" i="2"/>
  <c r="C337" i="2"/>
  <c r="C486" i="2"/>
  <c r="M536" i="2"/>
  <c r="M76" i="5" s="1"/>
  <c r="F536" i="2"/>
  <c r="F76" i="5" s="1"/>
  <c r="C536" i="2"/>
  <c r="C76" i="5" s="1"/>
  <c r="I536" i="2"/>
  <c r="I76" i="5" s="1"/>
  <c r="H536" i="2"/>
  <c r="H76" i="5" s="1"/>
  <c r="O536" i="2"/>
  <c r="O76" i="5" s="1"/>
  <c r="L536" i="2"/>
  <c r="L76" i="5" s="1"/>
  <c r="K536" i="2"/>
  <c r="K76" i="5" s="1"/>
  <c r="E536" i="2"/>
  <c r="E76" i="5" s="1"/>
  <c r="N536" i="2"/>
  <c r="N76" i="5" s="1"/>
  <c r="Q536" i="2"/>
  <c r="Q76" i="5" s="1"/>
  <c r="J536" i="2"/>
  <c r="J76" i="5" s="1"/>
  <c r="P536" i="2"/>
  <c r="P76" i="5" s="1"/>
  <c r="G536" i="2"/>
  <c r="G76" i="5" s="1"/>
  <c r="D337" i="2"/>
  <c r="D536" i="2"/>
  <c r="D76" i="5" s="1"/>
  <c r="I450" i="2"/>
  <c r="G427" i="2"/>
  <c r="G425" i="2" s="1"/>
  <c r="G396" i="2"/>
  <c r="H367" i="2"/>
  <c r="K176" i="2"/>
  <c r="K255" i="2"/>
  <c r="K270" i="2" s="1"/>
  <c r="K46" i="5" s="1"/>
  <c r="J173" i="2"/>
  <c r="J252" i="2"/>
  <c r="J267" i="2" s="1"/>
  <c r="J43" i="5" s="1"/>
  <c r="J174" i="2"/>
  <c r="J253" i="2"/>
  <c r="J268" i="2" s="1"/>
  <c r="J44" i="5" s="1"/>
  <c r="H171" i="2"/>
  <c r="H250" i="2"/>
  <c r="H265" i="2" s="1"/>
  <c r="H41" i="5" s="1"/>
  <c r="P171" i="2"/>
  <c r="P250" i="2"/>
  <c r="P265" i="2" s="1"/>
  <c r="P41" i="5" s="1"/>
  <c r="E173" i="2"/>
  <c r="E252" i="2"/>
  <c r="E267" i="2" s="1"/>
  <c r="E43" i="5" s="1"/>
  <c r="D176" i="2"/>
  <c r="D255" i="2"/>
  <c r="D270" i="2" s="1"/>
  <c r="D46" i="5" s="1"/>
  <c r="L176" i="2"/>
  <c r="L255" i="2"/>
  <c r="L270" i="2" s="1"/>
  <c r="L46" i="5" s="1"/>
  <c r="C176" i="2"/>
  <c r="C255" i="2"/>
  <c r="C270" i="2" s="1"/>
  <c r="C46" i="5" s="1"/>
  <c r="K173" i="2"/>
  <c r="K252" i="2"/>
  <c r="K267" i="2" s="1"/>
  <c r="K43" i="5" s="1"/>
  <c r="K174" i="2"/>
  <c r="K253" i="2"/>
  <c r="K268" i="2" s="1"/>
  <c r="K44" i="5" s="1"/>
  <c r="I171" i="2"/>
  <c r="I250" i="2"/>
  <c r="I265" i="2" s="1"/>
  <c r="I41" i="5" s="1"/>
  <c r="Q171" i="2"/>
  <c r="Q250" i="2"/>
  <c r="Q265" i="2" s="1"/>
  <c r="Q41" i="5" s="1"/>
  <c r="N176" i="2"/>
  <c r="N255" i="2"/>
  <c r="N270" i="2" s="1"/>
  <c r="N46" i="5" s="1"/>
  <c r="M173" i="2"/>
  <c r="M252" i="2"/>
  <c r="M267" i="2" s="1"/>
  <c r="M43" i="5" s="1"/>
  <c r="M174" i="2"/>
  <c r="M253" i="2"/>
  <c r="M268" i="2" s="1"/>
  <c r="M44" i="5" s="1"/>
  <c r="I176" i="2"/>
  <c r="I255" i="2"/>
  <c r="I270" i="2" s="1"/>
  <c r="I46" i="5" s="1"/>
  <c r="Q176" i="2"/>
  <c r="Q255" i="2"/>
  <c r="Q270" i="2" s="1"/>
  <c r="Q46" i="5" s="1"/>
  <c r="H173" i="2"/>
  <c r="H252" i="2"/>
  <c r="H267" i="2" s="1"/>
  <c r="H43" i="5" s="1"/>
  <c r="P173" i="2"/>
  <c r="P252" i="2"/>
  <c r="P267" i="2" s="1"/>
  <c r="P43" i="5" s="1"/>
  <c r="H174" i="2"/>
  <c r="H253" i="2"/>
  <c r="H268" i="2" s="1"/>
  <c r="H44" i="5" s="1"/>
  <c r="P174" i="2"/>
  <c r="P253" i="2"/>
  <c r="P268" i="2" s="1"/>
  <c r="P44" i="5" s="1"/>
  <c r="F171" i="2"/>
  <c r="F250" i="2"/>
  <c r="F265" i="2" s="1"/>
  <c r="F41" i="5" s="1"/>
  <c r="N171" i="2"/>
  <c r="N250" i="2"/>
  <c r="N265" i="2" s="1"/>
  <c r="N41" i="5" s="1"/>
  <c r="J176" i="2"/>
  <c r="J255" i="2"/>
  <c r="J270" i="2" s="1"/>
  <c r="J46" i="5" s="1"/>
  <c r="G171" i="2"/>
  <c r="G250" i="2"/>
  <c r="G265" i="2" s="1"/>
  <c r="G41" i="5" s="1"/>
  <c r="G176" i="2"/>
  <c r="G255" i="2"/>
  <c r="G270" i="2" s="1"/>
  <c r="G46" i="5" s="1"/>
  <c r="O176" i="2"/>
  <c r="O255" i="2"/>
  <c r="O270" i="2" s="1"/>
  <c r="O46" i="5" s="1"/>
  <c r="F173" i="2"/>
  <c r="F252" i="2"/>
  <c r="F267" i="2" s="1"/>
  <c r="F43" i="5" s="1"/>
  <c r="N173" i="2"/>
  <c r="N252" i="2"/>
  <c r="N267" i="2" s="1"/>
  <c r="N43" i="5" s="1"/>
  <c r="F174" i="2"/>
  <c r="F253" i="2"/>
  <c r="F268" i="2" s="1"/>
  <c r="F44" i="5" s="1"/>
  <c r="N174" i="2"/>
  <c r="N253" i="2"/>
  <c r="N268" i="2" s="1"/>
  <c r="N44" i="5" s="1"/>
  <c r="D171" i="2"/>
  <c r="D250" i="2"/>
  <c r="D265" i="2" s="1"/>
  <c r="D41" i="5" s="1"/>
  <c r="L171" i="2"/>
  <c r="L250" i="2"/>
  <c r="L265" i="2" s="1"/>
  <c r="L41" i="5" s="1"/>
  <c r="C171" i="2"/>
  <c r="C250" i="2"/>
  <c r="C265" i="2" s="1"/>
  <c r="C41" i="5" s="1"/>
  <c r="Q173" i="2"/>
  <c r="Q252" i="2"/>
  <c r="Q267" i="2" s="1"/>
  <c r="Q43" i="5" s="1"/>
  <c r="I174" i="2"/>
  <c r="I253" i="2"/>
  <c r="I268" i="2" s="1"/>
  <c r="I44" i="5" s="1"/>
  <c r="H176" i="2"/>
  <c r="H255" i="2"/>
  <c r="H270" i="2" s="1"/>
  <c r="H46" i="5" s="1"/>
  <c r="P176" i="2"/>
  <c r="P255" i="2"/>
  <c r="P270" i="2" s="1"/>
  <c r="P46" i="5" s="1"/>
  <c r="G173" i="2"/>
  <c r="G252" i="2"/>
  <c r="G267" i="2" s="1"/>
  <c r="G43" i="5" s="1"/>
  <c r="O173" i="2"/>
  <c r="O252" i="2"/>
  <c r="O267" i="2" s="1"/>
  <c r="O43" i="5" s="1"/>
  <c r="G174" i="2"/>
  <c r="G253" i="2"/>
  <c r="G268" i="2" s="1"/>
  <c r="G44" i="5" s="1"/>
  <c r="O174" i="2"/>
  <c r="O253" i="2"/>
  <c r="O268" i="2" s="1"/>
  <c r="O44" i="5" s="1"/>
  <c r="E171" i="2"/>
  <c r="E250" i="2"/>
  <c r="E265" i="2" s="1"/>
  <c r="E41" i="5" s="1"/>
  <c r="M171" i="2"/>
  <c r="M250" i="2"/>
  <c r="M265" i="2" s="1"/>
  <c r="M41" i="5" s="1"/>
  <c r="F176" i="2"/>
  <c r="F255" i="2"/>
  <c r="F270" i="2" s="1"/>
  <c r="F46" i="5" s="1"/>
  <c r="E174" i="2"/>
  <c r="E253" i="2"/>
  <c r="E268" i="2" s="1"/>
  <c r="E44" i="5" s="1"/>
  <c r="C173" i="2"/>
  <c r="C252" i="2"/>
  <c r="C267" i="2" s="1"/>
  <c r="C43" i="5" s="1"/>
  <c r="K171" i="2"/>
  <c r="K250" i="2"/>
  <c r="K265" i="2" s="1"/>
  <c r="K41" i="5" s="1"/>
  <c r="E176" i="2"/>
  <c r="E255" i="2"/>
  <c r="E270" i="2" s="1"/>
  <c r="E46" i="5" s="1"/>
  <c r="M176" i="2"/>
  <c r="M255" i="2"/>
  <c r="M270" i="2" s="1"/>
  <c r="M46" i="5" s="1"/>
  <c r="D173" i="2"/>
  <c r="D252" i="2"/>
  <c r="D267" i="2" s="1"/>
  <c r="D43" i="5" s="1"/>
  <c r="L173" i="2"/>
  <c r="L252" i="2"/>
  <c r="L267" i="2" s="1"/>
  <c r="L43" i="5" s="1"/>
  <c r="D174" i="2"/>
  <c r="D253" i="2"/>
  <c r="D268" i="2" s="1"/>
  <c r="D44" i="5" s="1"/>
  <c r="L174" i="2"/>
  <c r="L253" i="2"/>
  <c r="L268" i="2" s="1"/>
  <c r="L44" i="5" s="1"/>
  <c r="C174" i="2"/>
  <c r="C253" i="2"/>
  <c r="C268" i="2" s="1"/>
  <c r="C44" i="5" s="1"/>
  <c r="J171" i="2"/>
  <c r="J250" i="2"/>
  <c r="J265" i="2" s="1"/>
  <c r="J41" i="5" s="1"/>
  <c r="I173" i="2"/>
  <c r="I252" i="2"/>
  <c r="I267" i="2" s="1"/>
  <c r="I43" i="5" s="1"/>
  <c r="Q174" i="2"/>
  <c r="Q253" i="2"/>
  <c r="Q268" i="2" s="1"/>
  <c r="Q44" i="5" s="1"/>
  <c r="O171" i="2"/>
  <c r="O250" i="2"/>
  <c r="O265" i="2" s="1"/>
  <c r="O41" i="5" s="1"/>
  <c r="D278" i="2"/>
  <c r="E280" i="2"/>
  <c r="O548" i="2"/>
  <c r="G548" i="2"/>
  <c r="K548" i="2"/>
  <c r="C548" i="2"/>
  <c r="P548" i="2"/>
  <c r="D548" i="2"/>
  <c r="H548" i="2"/>
  <c r="L548" i="2"/>
  <c r="Q548" i="2"/>
  <c r="E548" i="2"/>
  <c r="I548" i="2"/>
  <c r="M548" i="2"/>
  <c r="F548" i="2"/>
  <c r="J548" i="2"/>
  <c r="N548" i="2"/>
  <c r="D60" i="2"/>
  <c r="D68" i="2" s="1"/>
  <c r="C74" i="2"/>
  <c r="C16" i="5" s="1"/>
  <c r="D59" i="2"/>
  <c r="D67" i="2" s="1"/>
  <c r="K859" i="2" l="1"/>
  <c r="K99" i="5" s="1"/>
  <c r="I27" i="2"/>
  <c r="I46" i="2"/>
  <c r="H50" i="2"/>
  <c r="H876" i="2"/>
  <c r="H116" i="5" s="1"/>
  <c r="Q88" i="2"/>
  <c r="P120" i="2"/>
  <c r="Q87" i="2"/>
  <c r="P119" i="2"/>
  <c r="J215" i="2"/>
  <c r="J20" i="2"/>
  <c r="Q859" i="2"/>
  <c r="Q99" i="5" s="1"/>
  <c r="Q876" i="2"/>
  <c r="Q116" i="5" s="1"/>
  <c r="F876" i="2"/>
  <c r="F116" i="5" s="1"/>
  <c r="M876" i="2"/>
  <c r="M116" i="5" s="1"/>
  <c r="O876" i="2"/>
  <c r="O116" i="5" s="1"/>
  <c r="K13" i="2"/>
  <c r="K42" i="2" s="1"/>
  <c r="K44" i="2" s="1"/>
  <c r="G876" i="2"/>
  <c r="G116" i="5" s="1"/>
  <c r="P876" i="2"/>
  <c r="P116" i="5" s="1"/>
  <c r="L876" i="2"/>
  <c r="L116" i="5" s="1"/>
  <c r="F100" i="5"/>
  <c r="O859" i="2"/>
  <c r="O99" i="5" s="1"/>
  <c r="E100" i="5"/>
  <c r="I100" i="5"/>
  <c r="P100" i="5"/>
  <c r="J859" i="2"/>
  <c r="J99" i="5" s="1"/>
  <c r="M100" i="5"/>
  <c r="G859" i="2"/>
  <c r="G99" i="5" s="1"/>
  <c r="F862" i="2"/>
  <c r="F102" i="5" s="1"/>
  <c r="N876" i="2"/>
  <c r="N116" i="5" s="1"/>
  <c r="J876" i="2"/>
  <c r="J116" i="5" s="1"/>
  <c r="I774" i="2"/>
  <c r="N774" i="2"/>
  <c r="L774" i="2"/>
  <c r="G774" i="2"/>
  <c r="O774" i="2"/>
  <c r="J774" i="2"/>
  <c r="P774" i="2"/>
  <c r="Q774" i="2"/>
  <c r="K774" i="2"/>
  <c r="H774" i="2"/>
  <c r="F774" i="2"/>
  <c r="M774" i="2"/>
  <c r="D774" i="2"/>
  <c r="D585" i="2"/>
  <c r="D177" i="5" s="1"/>
  <c r="C774" i="2"/>
  <c r="C585" i="2"/>
  <c r="C177" i="5" s="1"/>
  <c r="E876" i="2"/>
  <c r="E116" i="5" s="1"/>
  <c r="I876" i="2"/>
  <c r="I116" i="5" s="1"/>
  <c r="I104" i="5"/>
  <c r="M862" i="2"/>
  <c r="M102" i="5" s="1"/>
  <c r="K876" i="2"/>
  <c r="K116" i="5" s="1"/>
  <c r="K104" i="5"/>
  <c r="I862" i="2"/>
  <c r="I102" i="5" s="1"/>
  <c r="E862" i="2"/>
  <c r="E102" i="5" s="1"/>
  <c r="H862" i="2"/>
  <c r="H102" i="5" s="1"/>
  <c r="L862" i="2"/>
  <c r="L102" i="5" s="1"/>
  <c r="P862" i="2"/>
  <c r="P102" i="5" s="1"/>
  <c r="J122" i="2"/>
  <c r="J32" i="5" s="1"/>
  <c r="J26" i="5"/>
  <c r="K501" i="2"/>
  <c r="K530" i="2" s="1"/>
  <c r="K70" i="5" s="1"/>
  <c r="K441" i="2"/>
  <c r="L412" i="2"/>
  <c r="L472" i="2"/>
  <c r="M383" i="2"/>
  <c r="N382" i="2"/>
  <c r="M411" i="2"/>
  <c r="M471" i="2"/>
  <c r="M384" i="2"/>
  <c r="L413" i="2"/>
  <c r="L473" i="2"/>
  <c r="N381" i="2"/>
  <c r="M410" i="2"/>
  <c r="M470" i="2"/>
  <c r="M398" i="2"/>
  <c r="M137" i="2"/>
  <c r="L314" i="2"/>
  <c r="L302" i="2"/>
  <c r="L315" i="2"/>
  <c r="L285" i="2"/>
  <c r="L331" i="2"/>
  <c r="L286" i="2"/>
  <c r="L152" i="2"/>
  <c r="K503" i="2"/>
  <c r="K532" i="2" s="1"/>
  <c r="K72" i="5" s="1"/>
  <c r="K443" i="2"/>
  <c r="M385" i="2"/>
  <c r="L414" i="2"/>
  <c r="L474" i="2"/>
  <c r="K505" i="2"/>
  <c r="K534" i="2" s="1"/>
  <c r="K74" i="5" s="1"/>
  <c r="K445" i="2"/>
  <c r="L500" i="2"/>
  <c r="L529" i="2" s="1"/>
  <c r="L69" i="5" s="1"/>
  <c r="L440" i="2"/>
  <c r="K502" i="2"/>
  <c r="K531" i="2" s="1"/>
  <c r="K71" i="5" s="1"/>
  <c r="K442" i="2"/>
  <c r="L499" i="2"/>
  <c r="L528" i="2" s="1"/>
  <c r="L68" i="5" s="1"/>
  <c r="L439" i="2"/>
  <c r="M387" i="2"/>
  <c r="L416" i="2"/>
  <c r="L476" i="2"/>
  <c r="N29" i="5"/>
  <c r="M30" i="5"/>
  <c r="M28" i="5"/>
  <c r="M27" i="5"/>
  <c r="K106" i="2"/>
  <c r="K200" i="2" s="1"/>
  <c r="L90" i="2"/>
  <c r="L185" i="2" s="1"/>
  <c r="L31" i="5"/>
  <c r="E774" i="2"/>
  <c r="C515" i="2"/>
  <c r="C55" i="5" s="1"/>
  <c r="E458" i="2"/>
  <c r="E456" i="2" s="1"/>
  <c r="D515" i="2"/>
  <c r="D55" i="5" s="1"/>
  <c r="I367" i="2"/>
  <c r="H427" i="2"/>
  <c r="H425" i="2" s="1"/>
  <c r="H396" i="2"/>
  <c r="J450" i="2"/>
  <c r="F280" i="2"/>
  <c r="F458" i="2" s="1"/>
  <c r="F456" i="2" s="1"/>
  <c r="E278" i="2"/>
  <c r="C77" i="2"/>
  <c r="C19" i="5" s="1"/>
  <c r="C78" i="2"/>
  <c r="C20" i="5" s="1"/>
  <c r="D58" i="2"/>
  <c r="C76" i="2"/>
  <c r="C18" i="5" s="1"/>
  <c r="E60" i="2"/>
  <c r="E68" i="2" s="1"/>
  <c r="D76" i="2"/>
  <c r="D18" i="5" s="1"/>
  <c r="D57" i="2"/>
  <c r="D65" i="2" s="1"/>
  <c r="C65" i="2"/>
  <c r="C73" i="2" s="1"/>
  <c r="C15" i="5" s="1"/>
  <c r="E59" i="2"/>
  <c r="E67" i="2" s="1"/>
  <c r="D75" i="2"/>
  <c r="D17" i="5" s="1"/>
  <c r="D62" i="2"/>
  <c r="D70" i="2" s="1"/>
  <c r="C75" i="2"/>
  <c r="C17" i="5" s="1"/>
  <c r="D61" i="2"/>
  <c r="D69" i="2" s="1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C72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C64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K862" i="2" l="1"/>
  <c r="K102" i="5" s="1"/>
  <c r="D66" i="2"/>
  <c r="D74" i="2" s="1"/>
  <c r="D16" i="5" s="1"/>
  <c r="Q119" i="2"/>
  <c r="R87" i="2"/>
  <c r="Q120" i="2"/>
  <c r="R88" i="2"/>
  <c r="I50" i="2"/>
  <c r="J27" i="2"/>
  <c r="J46" i="2"/>
  <c r="Q862" i="2"/>
  <c r="Q102" i="5" s="1"/>
  <c r="K215" i="2"/>
  <c r="K20" i="2"/>
  <c r="L13" i="2"/>
  <c r="L42" i="2" s="1"/>
  <c r="L44" i="2" s="1"/>
  <c r="O862" i="2"/>
  <c r="O102" i="5" s="1"/>
  <c r="J862" i="2"/>
  <c r="J102" i="5" s="1"/>
  <c r="G862" i="2"/>
  <c r="G102" i="5" s="1"/>
  <c r="K122" i="2"/>
  <c r="K32" i="5" s="1"/>
  <c r="K26" i="5"/>
  <c r="L501" i="2"/>
  <c r="L530" i="2" s="1"/>
  <c r="L70" i="5" s="1"/>
  <c r="L441" i="2"/>
  <c r="N383" i="2"/>
  <c r="M412" i="2"/>
  <c r="M472" i="2"/>
  <c r="N398" i="2"/>
  <c r="L503" i="2"/>
  <c r="L532" i="2" s="1"/>
  <c r="L72" i="5" s="1"/>
  <c r="L443" i="2"/>
  <c r="L502" i="2"/>
  <c r="L531" i="2" s="1"/>
  <c r="L71" i="5" s="1"/>
  <c r="L442" i="2"/>
  <c r="L505" i="2"/>
  <c r="L534" i="2" s="1"/>
  <c r="L74" i="5" s="1"/>
  <c r="L445" i="2"/>
  <c r="N385" i="2"/>
  <c r="M414" i="2"/>
  <c r="M474" i="2"/>
  <c r="M499" i="2"/>
  <c r="M528" i="2" s="1"/>
  <c r="M68" i="5" s="1"/>
  <c r="M439" i="2"/>
  <c r="N384" i="2"/>
  <c r="M413" i="2"/>
  <c r="M473" i="2"/>
  <c r="M500" i="2"/>
  <c r="M529" i="2" s="1"/>
  <c r="M69" i="5" s="1"/>
  <c r="M440" i="2"/>
  <c r="N387" i="2"/>
  <c r="M416" i="2"/>
  <c r="M476" i="2"/>
  <c r="N137" i="2"/>
  <c r="M315" i="2"/>
  <c r="M331" i="2"/>
  <c r="M302" i="2"/>
  <c r="M286" i="2"/>
  <c r="M314" i="2"/>
  <c r="M285" i="2"/>
  <c r="M152" i="2"/>
  <c r="O381" i="2"/>
  <c r="N410" i="2"/>
  <c r="N470" i="2"/>
  <c r="O382" i="2"/>
  <c r="N411" i="2"/>
  <c r="N471" i="2"/>
  <c r="O29" i="5"/>
  <c r="N30" i="5"/>
  <c r="N28" i="5"/>
  <c r="N27" i="5"/>
  <c r="M31" i="5"/>
  <c r="L106" i="2"/>
  <c r="L200" i="2" s="1"/>
  <c r="M90" i="2"/>
  <c r="M185" i="2" s="1"/>
  <c r="O337" i="2"/>
  <c r="N337" i="2"/>
  <c r="M486" i="2"/>
  <c r="M515" i="2" s="1"/>
  <c r="M55" i="5" s="1"/>
  <c r="Q337" i="2"/>
  <c r="H486" i="2"/>
  <c r="H515" i="2" s="1"/>
  <c r="H55" i="5" s="1"/>
  <c r="P486" i="2"/>
  <c r="P515" i="2" s="1"/>
  <c r="P55" i="5" s="1"/>
  <c r="I486" i="2"/>
  <c r="I515" i="2" s="1"/>
  <c r="I55" i="5" s="1"/>
  <c r="J486" i="2"/>
  <c r="J515" i="2" s="1"/>
  <c r="J55" i="5" s="1"/>
  <c r="L486" i="2"/>
  <c r="L515" i="2" s="1"/>
  <c r="L55" i="5" s="1"/>
  <c r="K486" i="2"/>
  <c r="K515" i="2" s="1"/>
  <c r="K55" i="5" s="1"/>
  <c r="G486" i="2"/>
  <c r="G515" i="2" s="1"/>
  <c r="G55" i="5" s="1"/>
  <c r="G337" i="2"/>
  <c r="F486" i="2"/>
  <c r="F515" i="2" s="1"/>
  <c r="F55" i="5" s="1"/>
  <c r="F337" i="2"/>
  <c r="E486" i="2"/>
  <c r="E515" i="2" s="1"/>
  <c r="E55" i="5" s="1"/>
  <c r="E337" i="2"/>
  <c r="D622" i="2"/>
  <c r="D811" i="2"/>
  <c r="C622" i="2"/>
  <c r="C811" i="2"/>
  <c r="I427" i="2"/>
  <c r="I425" i="2" s="1"/>
  <c r="I396" i="2"/>
  <c r="K450" i="2"/>
  <c r="J367" i="2"/>
  <c r="G280" i="2"/>
  <c r="G458" i="2" s="1"/>
  <c r="G456" i="2" s="1"/>
  <c r="F278" i="2"/>
  <c r="C79" i="2"/>
  <c r="C21" i="5" s="1"/>
  <c r="C71" i="2"/>
  <c r="E58" i="2"/>
  <c r="F60" i="2"/>
  <c r="F68" i="2" s="1"/>
  <c r="E76" i="2"/>
  <c r="E18" i="5" s="1"/>
  <c r="F59" i="2"/>
  <c r="F67" i="2" s="1"/>
  <c r="E75" i="2"/>
  <c r="E17" i="5" s="1"/>
  <c r="E62" i="2"/>
  <c r="E70" i="2" s="1"/>
  <c r="E57" i="2"/>
  <c r="E65" i="2" s="1"/>
  <c r="E61" i="2"/>
  <c r="E69" i="2" s="1"/>
  <c r="D77" i="2"/>
  <c r="D19" i="5" s="1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5" i="2"/>
  <c r="D63" i="2"/>
  <c r="C63" i="2"/>
  <c r="C138" i="2" s="1"/>
  <c r="C153" i="2" s="1"/>
  <c r="F58" i="2" l="1"/>
  <c r="E66" i="2"/>
  <c r="S88" i="2"/>
  <c r="R120" i="2"/>
  <c r="R30" i="5" s="1"/>
  <c r="S87" i="2"/>
  <c r="R119" i="2"/>
  <c r="R90" i="2"/>
  <c r="R185" i="2" s="1"/>
  <c r="J50" i="2"/>
  <c r="K27" i="2"/>
  <c r="K46" i="2"/>
  <c r="L215" i="2"/>
  <c r="L20" i="2"/>
  <c r="M13" i="2"/>
  <c r="M42" i="2" s="1"/>
  <c r="M44" i="2" s="1"/>
  <c r="L122" i="2"/>
  <c r="L32" i="5" s="1"/>
  <c r="L26" i="5"/>
  <c r="H337" i="2"/>
  <c r="O486" i="2"/>
  <c r="O515" i="2" s="1"/>
  <c r="O55" i="5" s="1"/>
  <c r="I337" i="2"/>
  <c r="M501" i="2"/>
  <c r="M530" i="2" s="1"/>
  <c r="M70" i="5" s="1"/>
  <c r="M441" i="2"/>
  <c r="N472" i="2"/>
  <c r="O383" i="2"/>
  <c r="N412" i="2"/>
  <c r="N486" i="2"/>
  <c r="N515" i="2" s="1"/>
  <c r="N55" i="5" s="1"/>
  <c r="C247" i="2"/>
  <c r="M505" i="2"/>
  <c r="M534" i="2" s="1"/>
  <c r="M74" i="5" s="1"/>
  <c r="M445" i="2"/>
  <c r="N499" i="2"/>
  <c r="N528" i="2" s="1"/>
  <c r="N68" i="5" s="1"/>
  <c r="N439" i="2"/>
  <c r="O387" i="2"/>
  <c r="N416" i="2"/>
  <c r="N476" i="2"/>
  <c r="M502" i="2"/>
  <c r="M531" i="2" s="1"/>
  <c r="M71" i="5" s="1"/>
  <c r="M442" i="2"/>
  <c r="M503" i="2"/>
  <c r="M532" i="2" s="1"/>
  <c r="M72" i="5" s="1"/>
  <c r="M443" i="2"/>
  <c r="D138" i="2"/>
  <c r="D153" i="2" s="1"/>
  <c r="N500" i="2"/>
  <c r="N529" i="2" s="1"/>
  <c r="N69" i="5" s="1"/>
  <c r="N440" i="2"/>
  <c r="P381" i="2"/>
  <c r="O410" i="2"/>
  <c r="O470" i="2"/>
  <c r="O137" i="2"/>
  <c r="N302" i="2"/>
  <c r="N314" i="2"/>
  <c r="N331" i="2"/>
  <c r="N285" i="2"/>
  <c r="N315" i="2"/>
  <c r="N286" i="2"/>
  <c r="N152" i="2"/>
  <c r="O384" i="2"/>
  <c r="N413" i="2"/>
  <c r="N473" i="2"/>
  <c r="O385" i="2"/>
  <c r="N414" i="2"/>
  <c r="N474" i="2"/>
  <c r="O398" i="2"/>
  <c r="P382" i="2"/>
  <c r="O411" i="2"/>
  <c r="O471" i="2"/>
  <c r="O30" i="5"/>
  <c r="O28" i="5"/>
  <c r="M106" i="2"/>
  <c r="M200" i="2" s="1"/>
  <c r="O27" i="5"/>
  <c r="N90" i="2"/>
  <c r="N185" i="2" s="1"/>
  <c r="P29" i="5"/>
  <c r="N31" i="5"/>
  <c r="K337" i="2"/>
  <c r="M337" i="2"/>
  <c r="Q486" i="2"/>
  <c r="Q515" i="2" s="1"/>
  <c r="Q55" i="5" s="1"/>
  <c r="P337" i="2"/>
  <c r="L337" i="2"/>
  <c r="J337" i="2"/>
  <c r="D848" i="2"/>
  <c r="D88" i="5" s="1"/>
  <c r="C848" i="2"/>
  <c r="C88" i="5" s="1"/>
  <c r="K367" i="2"/>
  <c r="J427" i="2"/>
  <c r="J425" i="2" s="1"/>
  <c r="J396" i="2"/>
  <c r="L450" i="2"/>
  <c r="H280" i="2"/>
  <c r="H458" i="2" s="1"/>
  <c r="H456" i="2" s="1"/>
  <c r="G278" i="2"/>
  <c r="D78" i="2"/>
  <c r="D20" i="5" s="1"/>
  <c r="E63" i="2"/>
  <c r="C168" i="2"/>
  <c r="E74" i="2"/>
  <c r="E16" i="5" s="1"/>
  <c r="D73" i="2"/>
  <c r="D15" i="5" s="1"/>
  <c r="D71" i="2"/>
  <c r="F57" i="2"/>
  <c r="F65" i="2" s="1"/>
  <c r="G59" i="2"/>
  <c r="G67" i="2" s="1"/>
  <c r="F75" i="2"/>
  <c r="F17" i="5" s="1"/>
  <c r="F62" i="2"/>
  <c r="F70" i="2" s="1"/>
  <c r="F61" i="2"/>
  <c r="F69" i="2" s="1"/>
  <c r="E77" i="2"/>
  <c r="E19" i="5" s="1"/>
  <c r="G60" i="2"/>
  <c r="G68" i="2" s="1"/>
  <c r="F76" i="2"/>
  <c r="F18" i="5" s="1"/>
  <c r="C184" i="2"/>
  <c r="C374" i="2" s="1"/>
  <c r="D136" i="2"/>
  <c r="E136" i="2"/>
  <c r="F136" i="2"/>
  <c r="G136" i="2"/>
  <c r="H136" i="2"/>
  <c r="J136" i="2"/>
  <c r="K136" i="2"/>
  <c r="L136" i="2"/>
  <c r="M136" i="2"/>
  <c r="N136" i="2"/>
  <c r="O136" i="2"/>
  <c r="P136" i="2"/>
  <c r="Q136" i="2"/>
  <c r="C136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C151" i="2"/>
  <c r="R122" i="2" l="1"/>
  <c r="R32" i="5" s="1"/>
  <c r="R29" i="5"/>
  <c r="G58" i="2"/>
  <c r="F66" i="2"/>
  <c r="F74" i="2" s="1"/>
  <c r="F16" i="5" s="1"/>
  <c r="T87" i="2"/>
  <c r="S119" i="2"/>
  <c r="S29" i="5" s="1"/>
  <c r="S90" i="2"/>
  <c r="S185" i="2" s="1"/>
  <c r="R13" i="2"/>
  <c r="T88" i="2"/>
  <c r="S120" i="2"/>
  <c r="S30" i="5" s="1"/>
  <c r="L27" i="2"/>
  <c r="L46" i="2"/>
  <c r="K50" i="2"/>
  <c r="M215" i="2"/>
  <c r="M20" i="2"/>
  <c r="N13" i="2"/>
  <c r="N42" i="2" s="1"/>
  <c r="N44" i="2" s="1"/>
  <c r="M122" i="2"/>
  <c r="M32" i="5" s="1"/>
  <c r="M26" i="5"/>
  <c r="P383" i="2"/>
  <c r="O412" i="2"/>
  <c r="O472" i="2"/>
  <c r="D232" i="2"/>
  <c r="N501" i="2"/>
  <c r="N530" i="2" s="1"/>
  <c r="N70" i="5" s="1"/>
  <c r="N441" i="2"/>
  <c r="P385" i="2"/>
  <c r="O414" i="2"/>
  <c r="O474" i="2"/>
  <c r="N502" i="2"/>
  <c r="N531" i="2" s="1"/>
  <c r="N71" i="5" s="1"/>
  <c r="N442" i="2"/>
  <c r="Q381" i="2"/>
  <c r="R381" i="2" s="1"/>
  <c r="P410" i="2"/>
  <c r="P470" i="2"/>
  <c r="P387" i="2"/>
  <c r="O416" i="2"/>
  <c r="O476" i="2"/>
  <c r="E138" i="2"/>
  <c r="P398" i="2"/>
  <c r="P384" i="2"/>
  <c r="O413" i="2"/>
  <c r="O473" i="2"/>
  <c r="P137" i="2"/>
  <c r="O331" i="2"/>
  <c r="O315" i="2"/>
  <c r="O302" i="2"/>
  <c r="O285" i="2"/>
  <c r="O314" i="2"/>
  <c r="O286" i="2"/>
  <c r="O152" i="2"/>
  <c r="O500" i="2"/>
  <c r="O529" i="2" s="1"/>
  <c r="O69" i="5" s="1"/>
  <c r="O440" i="2"/>
  <c r="Q382" i="2"/>
  <c r="R382" i="2" s="1"/>
  <c r="P411" i="2"/>
  <c r="P471" i="2"/>
  <c r="N503" i="2"/>
  <c r="N532" i="2" s="1"/>
  <c r="N72" i="5" s="1"/>
  <c r="N443" i="2"/>
  <c r="O499" i="2"/>
  <c r="O528" i="2" s="1"/>
  <c r="O68" i="5" s="1"/>
  <c r="O439" i="2"/>
  <c r="N505" i="2"/>
  <c r="N534" i="2" s="1"/>
  <c r="N74" i="5" s="1"/>
  <c r="N445" i="2"/>
  <c r="C232" i="2"/>
  <c r="P30" i="5"/>
  <c r="C391" i="2"/>
  <c r="C480" i="2" s="1"/>
  <c r="C375" i="2"/>
  <c r="C464" i="2" s="1"/>
  <c r="C463" i="2"/>
  <c r="C186" i="2"/>
  <c r="C189" i="2" s="1"/>
  <c r="C192" i="2" s="1"/>
  <c r="C194" i="2" s="1"/>
  <c r="P28" i="5"/>
  <c r="N106" i="2"/>
  <c r="N200" i="2" s="1"/>
  <c r="Q29" i="5"/>
  <c r="P27" i="5"/>
  <c r="O31" i="5"/>
  <c r="O90" i="2"/>
  <c r="O185" i="2" s="1"/>
  <c r="L367" i="2"/>
  <c r="M450" i="2"/>
  <c r="K427" i="2"/>
  <c r="K425" i="2" s="1"/>
  <c r="K396" i="2"/>
  <c r="I280" i="2"/>
  <c r="I458" i="2" s="1"/>
  <c r="I456" i="2" s="1"/>
  <c r="H278" i="2"/>
  <c r="D79" i="2"/>
  <c r="D21" i="5" s="1"/>
  <c r="E78" i="2"/>
  <c r="E20" i="5" s="1"/>
  <c r="G61" i="2"/>
  <c r="G69" i="2" s="1"/>
  <c r="F77" i="2"/>
  <c r="F19" i="5" s="1"/>
  <c r="H59" i="2"/>
  <c r="H67" i="2" s="1"/>
  <c r="G75" i="2"/>
  <c r="G17" i="5" s="1"/>
  <c r="E73" i="2"/>
  <c r="E15" i="5" s="1"/>
  <c r="E71" i="2"/>
  <c r="H60" i="2"/>
  <c r="H68" i="2" s="1"/>
  <c r="G76" i="2"/>
  <c r="G18" i="5" s="1"/>
  <c r="G62" i="2"/>
  <c r="G70" i="2" s="1"/>
  <c r="G57" i="2"/>
  <c r="G65" i="2" s="1"/>
  <c r="F63" i="2"/>
  <c r="D184" i="2"/>
  <c r="D199" i="2"/>
  <c r="D939" i="2"/>
  <c r="E939" i="2"/>
  <c r="F939" i="2"/>
  <c r="G939" i="2"/>
  <c r="H939" i="2"/>
  <c r="I939" i="2"/>
  <c r="J939" i="2"/>
  <c r="K939" i="2"/>
  <c r="L939" i="2"/>
  <c r="M939" i="2"/>
  <c r="N939" i="2"/>
  <c r="O939" i="2"/>
  <c r="P939" i="2"/>
  <c r="Q939" i="2"/>
  <c r="C939" i="2"/>
  <c r="D923" i="2"/>
  <c r="E923" i="2"/>
  <c r="F923" i="2"/>
  <c r="G923" i="2"/>
  <c r="H923" i="2"/>
  <c r="I923" i="2"/>
  <c r="J923" i="2"/>
  <c r="K923" i="2"/>
  <c r="L923" i="2"/>
  <c r="M923" i="2"/>
  <c r="N923" i="2"/>
  <c r="O923" i="2"/>
  <c r="P923" i="2"/>
  <c r="Q923" i="2"/>
  <c r="C923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C618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C126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D41" i="2"/>
  <c r="G66" i="2" l="1"/>
  <c r="G74" i="2" s="1"/>
  <c r="G16" i="5" s="1"/>
  <c r="H58" i="2"/>
  <c r="R470" i="2"/>
  <c r="R410" i="2"/>
  <c r="S381" i="2"/>
  <c r="R215" i="2"/>
  <c r="R398" i="2"/>
  <c r="R367" i="2"/>
  <c r="S215" i="2"/>
  <c r="S13" i="2"/>
  <c r="R471" i="2"/>
  <c r="R411" i="2"/>
  <c r="S382" i="2"/>
  <c r="U88" i="2"/>
  <c r="T120" i="2"/>
  <c r="T30" i="5" s="1"/>
  <c r="S122" i="2"/>
  <c r="S32" i="5" s="1"/>
  <c r="R42" i="2"/>
  <c r="R27" i="2"/>
  <c r="U87" i="2"/>
  <c r="T119" i="2"/>
  <c r="T29" i="5" s="1"/>
  <c r="T90" i="2"/>
  <c r="T185" i="2" s="1"/>
  <c r="M27" i="2"/>
  <c r="M46" i="2"/>
  <c r="L50" i="2"/>
  <c r="N215" i="2"/>
  <c r="N20" i="2"/>
  <c r="O13" i="2"/>
  <c r="O42" i="2" s="1"/>
  <c r="O44" i="2" s="1"/>
  <c r="N122" i="2"/>
  <c r="N32" i="5" s="1"/>
  <c r="N26" i="5"/>
  <c r="C262" i="2"/>
  <c r="C893" i="2" s="1"/>
  <c r="O441" i="2"/>
  <c r="O501" i="2"/>
  <c r="O530" i="2" s="1"/>
  <c r="O70" i="5" s="1"/>
  <c r="Q383" i="2"/>
  <c r="R383" i="2" s="1"/>
  <c r="P412" i="2"/>
  <c r="P472" i="2"/>
  <c r="Q384" i="2"/>
  <c r="R384" i="2" s="1"/>
  <c r="P413" i="2"/>
  <c r="P473" i="2"/>
  <c r="E232" i="2"/>
  <c r="P500" i="2"/>
  <c r="P529" i="2" s="1"/>
  <c r="P69" i="5" s="1"/>
  <c r="P440" i="2"/>
  <c r="Q137" i="2"/>
  <c r="R137" i="2" s="1"/>
  <c r="P314" i="2"/>
  <c r="P302" i="2"/>
  <c r="P331" i="2"/>
  <c r="P315" i="2"/>
  <c r="P285" i="2"/>
  <c r="P286" i="2"/>
  <c r="P152" i="2"/>
  <c r="P499" i="2"/>
  <c r="P528" i="2" s="1"/>
  <c r="P68" i="5" s="1"/>
  <c r="P439" i="2"/>
  <c r="Q411" i="2"/>
  <c r="Q471" i="2"/>
  <c r="Q398" i="2"/>
  <c r="O505" i="2"/>
  <c r="O534" i="2" s="1"/>
  <c r="O74" i="5" s="1"/>
  <c r="O445" i="2"/>
  <c r="Q410" i="2"/>
  <c r="Q470" i="2"/>
  <c r="O503" i="2"/>
  <c r="O532" i="2" s="1"/>
  <c r="O72" i="5" s="1"/>
  <c r="O443" i="2"/>
  <c r="F138" i="2"/>
  <c r="O502" i="2"/>
  <c r="O531" i="2" s="1"/>
  <c r="O71" i="5" s="1"/>
  <c r="O442" i="2"/>
  <c r="Q387" i="2"/>
  <c r="R387" i="2" s="1"/>
  <c r="P416" i="2"/>
  <c r="P476" i="2"/>
  <c r="Q385" i="2"/>
  <c r="R385" i="2" s="1"/>
  <c r="P414" i="2"/>
  <c r="P474" i="2"/>
  <c r="Q30" i="5"/>
  <c r="D420" i="2"/>
  <c r="D509" i="2" s="1"/>
  <c r="D404" i="2"/>
  <c r="D493" i="2" s="1"/>
  <c r="D403" i="2"/>
  <c r="D492" i="2" s="1"/>
  <c r="D201" i="2"/>
  <c r="D204" i="2" s="1"/>
  <c r="D207" i="2" s="1"/>
  <c r="D209" i="2" s="1"/>
  <c r="C662" i="2"/>
  <c r="D375" i="2"/>
  <c r="D663" i="2" s="1"/>
  <c r="D391" i="2"/>
  <c r="D480" i="2" s="1"/>
  <c r="D477" i="2" s="1"/>
  <c r="D374" i="2"/>
  <c r="C663" i="2"/>
  <c r="C664" i="2"/>
  <c r="C388" i="2"/>
  <c r="D186" i="2"/>
  <c r="D189" i="2" s="1"/>
  <c r="D192" i="2" s="1"/>
  <c r="D194" i="2" s="1"/>
  <c r="D214" i="2"/>
  <c r="D216" i="2" s="1"/>
  <c r="D219" i="2" s="1"/>
  <c r="D222" i="2" s="1"/>
  <c r="D224" i="2" s="1"/>
  <c r="C195" i="2"/>
  <c r="Q28" i="5"/>
  <c r="P31" i="5"/>
  <c r="P90" i="2"/>
  <c r="P185" i="2" s="1"/>
  <c r="Q27" i="5"/>
  <c r="O106" i="2"/>
  <c r="O200" i="2" s="1"/>
  <c r="C477" i="2"/>
  <c r="M367" i="2"/>
  <c r="N450" i="2"/>
  <c r="L427" i="2"/>
  <c r="L425" i="2" s="1"/>
  <c r="L396" i="2"/>
  <c r="C139" i="2"/>
  <c r="C142" i="2" s="1"/>
  <c r="C145" i="2" s="1"/>
  <c r="C147" i="2" s="1"/>
  <c r="C231" i="2"/>
  <c r="D168" i="2"/>
  <c r="D247" i="2"/>
  <c r="J280" i="2"/>
  <c r="J458" i="2" s="1"/>
  <c r="J456" i="2" s="1"/>
  <c r="I278" i="2"/>
  <c r="C551" i="2"/>
  <c r="C299" i="2"/>
  <c r="C550" i="2"/>
  <c r="C549" i="2"/>
  <c r="E79" i="2"/>
  <c r="E21" i="5" s="1"/>
  <c r="E184" i="2"/>
  <c r="F184" i="2"/>
  <c r="F78" i="2"/>
  <c r="F20" i="5" s="1"/>
  <c r="H62" i="2"/>
  <c r="H70" i="2" s="1"/>
  <c r="I59" i="2"/>
  <c r="I67" i="2" s="1"/>
  <c r="H75" i="2"/>
  <c r="H17" i="5" s="1"/>
  <c r="F73" i="2"/>
  <c r="F15" i="5" s="1"/>
  <c r="F71" i="2"/>
  <c r="H57" i="2"/>
  <c r="H65" i="2" s="1"/>
  <c r="G63" i="2"/>
  <c r="I60" i="2"/>
  <c r="I68" i="2" s="1"/>
  <c r="H76" i="2"/>
  <c r="H18" i="5" s="1"/>
  <c r="H61" i="2"/>
  <c r="H69" i="2" s="1"/>
  <c r="G77" i="2"/>
  <c r="G19" i="5" s="1"/>
  <c r="H66" i="2" l="1"/>
  <c r="H74" i="2" s="1"/>
  <c r="H16" i="5" s="1"/>
  <c r="I58" i="2"/>
  <c r="T122" i="2"/>
  <c r="T32" i="5" s="1"/>
  <c r="S137" i="2"/>
  <c r="R286" i="2"/>
  <c r="R302" i="2"/>
  <c r="R315" i="2"/>
  <c r="R331" i="2"/>
  <c r="R285" i="2"/>
  <c r="R314" i="2"/>
  <c r="R152" i="2"/>
  <c r="R500" i="2"/>
  <c r="R529" i="2" s="1"/>
  <c r="R69" i="5" s="1"/>
  <c r="R440" i="2"/>
  <c r="S398" i="2"/>
  <c r="S367" i="2"/>
  <c r="S383" i="2"/>
  <c r="R472" i="2"/>
  <c r="R412" i="2"/>
  <c r="U119" i="2"/>
  <c r="U29" i="5" s="1"/>
  <c r="V87" i="2"/>
  <c r="U90" i="2"/>
  <c r="U185" i="2" s="1"/>
  <c r="S470" i="2"/>
  <c r="S410" i="2"/>
  <c r="T381" i="2"/>
  <c r="S387" i="2"/>
  <c r="R476" i="2"/>
  <c r="R416" i="2"/>
  <c r="R473" i="2"/>
  <c r="R413" i="2"/>
  <c r="S384" i="2"/>
  <c r="V88" i="2"/>
  <c r="U120" i="2"/>
  <c r="U30" i="5" s="1"/>
  <c r="S42" i="2"/>
  <c r="S27" i="2"/>
  <c r="R427" i="2"/>
  <c r="R425" i="2" s="1"/>
  <c r="R396" i="2"/>
  <c r="R499" i="2"/>
  <c r="R528" i="2" s="1"/>
  <c r="R68" i="5" s="1"/>
  <c r="R439" i="2"/>
  <c r="R474" i="2"/>
  <c r="S385" i="2"/>
  <c r="R414" i="2"/>
  <c r="T13" i="2"/>
  <c r="R44" i="2"/>
  <c r="R184" i="2" s="1"/>
  <c r="R50" i="2"/>
  <c r="S471" i="2"/>
  <c r="S411" i="2"/>
  <c r="T382" i="2"/>
  <c r="N27" i="2"/>
  <c r="N46" i="2"/>
  <c r="M50" i="2"/>
  <c r="D464" i="2"/>
  <c r="D522" i="2" s="1"/>
  <c r="D62" i="5" s="1"/>
  <c r="O215" i="2"/>
  <c r="O20" i="2"/>
  <c r="P13" i="2"/>
  <c r="P42" i="2" s="1"/>
  <c r="P44" i="2" s="1"/>
  <c r="O122" i="2"/>
  <c r="O32" i="5" s="1"/>
  <c r="O26" i="5"/>
  <c r="C233" i="2"/>
  <c r="C236" i="2" s="1"/>
  <c r="C239" i="2" s="1"/>
  <c r="C241" i="2" s="1"/>
  <c r="C38" i="5"/>
  <c r="D262" i="2"/>
  <c r="D893" i="2" s="1"/>
  <c r="C777" i="2"/>
  <c r="C775" i="2"/>
  <c r="C776" i="2"/>
  <c r="P501" i="2"/>
  <c r="P530" i="2" s="1"/>
  <c r="P70" i="5" s="1"/>
  <c r="P441" i="2"/>
  <c r="Q412" i="2"/>
  <c r="Q472" i="2"/>
  <c r="Q414" i="2"/>
  <c r="Q474" i="2"/>
  <c r="F232" i="2"/>
  <c r="P502" i="2"/>
  <c r="P531" i="2" s="1"/>
  <c r="P71" i="5" s="1"/>
  <c r="P442" i="2"/>
  <c r="Q413" i="2"/>
  <c r="Q473" i="2"/>
  <c r="G138" i="2"/>
  <c r="P505" i="2"/>
  <c r="P534" i="2" s="1"/>
  <c r="P74" i="5" s="1"/>
  <c r="P445" i="2"/>
  <c r="Q500" i="2"/>
  <c r="Q529" i="2" s="1"/>
  <c r="Q69" i="5" s="1"/>
  <c r="Q440" i="2"/>
  <c r="Q315" i="2"/>
  <c r="R587" i="2" s="1"/>
  <c r="R179" i="5" s="1"/>
  <c r="Q331" i="2"/>
  <c r="Q286" i="2"/>
  <c r="R550" i="2" s="1"/>
  <c r="Q302" i="2"/>
  <c r="Q314" i="2"/>
  <c r="Q285" i="2"/>
  <c r="Q152" i="2"/>
  <c r="P503" i="2"/>
  <c r="P532" i="2" s="1"/>
  <c r="P72" i="5" s="1"/>
  <c r="P443" i="2"/>
  <c r="Q416" i="2"/>
  <c r="Q476" i="2"/>
  <c r="Q499" i="2"/>
  <c r="Q528" i="2" s="1"/>
  <c r="Q68" i="5" s="1"/>
  <c r="Q439" i="2"/>
  <c r="D664" i="2"/>
  <c r="D388" i="2"/>
  <c r="C660" i="2"/>
  <c r="D210" i="2"/>
  <c r="D211" i="2" s="1"/>
  <c r="D432" i="2"/>
  <c r="F374" i="2"/>
  <c r="F463" i="2" s="1"/>
  <c r="F391" i="2"/>
  <c r="F375" i="2"/>
  <c r="F464" i="2" s="1"/>
  <c r="C420" i="2"/>
  <c r="D701" i="2" s="1"/>
  <c r="D219" i="5" s="1"/>
  <c r="C404" i="2"/>
  <c r="C493" i="2" s="1"/>
  <c r="C403" i="2"/>
  <c r="C201" i="2"/>
  <c r="C204" i="2" s="1"/>
  <c r="C207" i="2" s="1"/>
  <c r="C209" i="2" s="1"/>
  <c r="C214" i="2"/>
  <c r="C216" i="2" s="1"/>
  <c r="C219" i="2" s="1"/>
  <c r="C222" i="2" s="1"/>
  <c r="C224" i="2" s="1"/>
  <c r="D433" i="2"/>
  <c r="E391" i="2"/>
  <c r="E374" i="2"/>
  <c r="E463" i="2" s="1"/>
  <c r="E375" i="2"/>
  <c r="E464" i="2" s="1"/>
  <c r="D662" i="2"/>
  <c r="D449" i="2"/>
  <c r="D446" i="2" s="1"/>
  <c r="D417" i="2"/>
  <c r="E186" i="2"/>
  <c r="E189" i="2" s="1"/>
  <c r="E192" i="2" s="1"/>
  <c r="E194" i="2" s="1"/>
  <c r="F186" i="2"/>
  <c r="F189" i="2" s="1"/>
  <c r="F192" i="2" s="1"/>
  <c r="F194" i="2" s="1"/>
  <c r="C196" i="2"/>
  <c r="D195" i="2"/>
  <c r="C148" i="2"/>
  <c r="C242" i="2" s="1"/>
  <c r="Q90" i="2"/>
  <c r="Q185" i="2" s="1"/>
  <c r="P106" i="2"/>
  <c r="P200" i="2" s="1"/>
  <c r="Q31" i="5"/>
  <c r="D538" i="2"/>
  <c r="D78" i="5" s="1"/>
  <c r="D549" i="2"/>
  <c r="D463" i="2"/>
  <c r="D521" i="2" s="1"/>
  <c r="D61" i="5" s="1"/>
  <c r="M427" i="2"/>
  <c r="M425" i="2" s="1"/>
  <c r="M396" i="2"/>
  <c r="O450" i="2"/>
  <c r="N367" i="2"/>
  <c r="D139" i="2"/>
  <c r="D142" i="2" s="1"/>
  <c r="D145" i="2" s="1"/>
  <c r="D147" i="2" s="1"/>
  <c r="D231" i="2"/>
  <c r="C154" i="2"/>
  <c r="C246" i="2"/>
  <c r="D154" i="2"/>
  <c r="D246" i="2"/>
  <c r="D586" i="2"/>
  <c r="D178" i="5" s="1"/>
  <c r="C167" i="2"/>
  <c r="K280" i="2"/>
  <c r="K458" i="2" s="1"/>
  <c r="K456" i="2" s="1"/>
  <c r="J278" i="2"/>
  <c r="C360" i="2"/>
  <c r="C588" i="2"/>
  <c r="C180" i="5" s="1"/>
  <c r="D343" i="2"/>
  <c r="D360" i="2"/>
  <c r="D588" i="2"/>
  <c r="D180" i="5" s="1"/>
  <c r="C344" i="2"/>
  <c r="D587" i="2"/>
  <c r="D179" i="5" s="1"/>
  <c r="C587" i="2"/>
  <c r="C179" i="5" s="1"/>
  <c r="C343" i="2"/>
  <c r="C586" i="2"/>
  <c r="C178" i="5" s="1"/>
  <c r="D344" i="2"/>
  <c r="D550" i="2"/>
  <c r="D776" i="2" s="1"/>
  <c r="C547" i="2"/>
  <c r="D551" i="2"/>
  <c r="D299" i="2"/>
  <c r="F79" i="2"/>
  <c r="F21" i="5" s="1"/>
  <c r="D167" i="2"/>
  <c r="G78" i="2"/>
  <c r="G20" i="5" s="1"/>
  <c r="I57" i="2"/>
  <c r="I65" i="2" s="1"/>
  <c r="H63" i="2"/>
  <c r="I62" i="2"/>
  <c r="I70" i="2" s="1"/>
  <c r="G73" i="2"/>
  <c r="G15" i="5" s="1"/>
  <c r="G71" i="2"/>
  <c r="J59" i="2"/>
  <c r="J67" i="2" s="1"/>
  <c r="I75" i="2"/>
  <c r="I17" i="5" s="1"/>
  <c r="I61" i="2"/>
  <c r="I69" i="2" s="1"/>
  <c r="H77" i="2"/>
  <c r="H19" i="5" s="1"/>
  <c r="J60" i="2"/>
  <c r="J68" i="2" s="1"/>
  <c r="I76" i="2"/>
  <c r="I18" i="5" s="1"/>
  <c r="I66" i="2" l="1"/>
  <c r="I74" i="2" s="1"/>
  <c r="I16" i="5" s="1"/>
  <c r="J58" i="2"/>
  <c r="R549" i="2"/>
  <c r="R586" i="2"/>
  <c r="R178" i="5" s="1"/>
  <c r="U122" i="2"/>
  <c r="U32" i="5" s="1"/>
  <c r="T471" i="2"/>
  <c r="T411" i="2"/>
  <c r="U382" i="2"/>
  <c r="R391" i="2"/>
  <c r="R480" i="2" s="1"/>
  <c r="R477" i="2" s="1"/>
  <c r="R375" i="2"/>
  <c r="R464" i="2" s="1"/>
  <c r="R374" i="2"/>
  <c r="R186" i="2"/>
  <c r="R189" i="2" s="1"/>
  <c r="R192" i="2" s="1"/>
  <c r="R194" i="2" s="1"/>
  <c r="R195" i="2" s="1"/>
  <c r="R196" i="2" s="1"/>
  <c r="S474" i="2"/>
  <c r="S414" i="2"/>
  <c r="T385" i="2"/>
  <c r="U381" i="2"/>
  <c r="T470" i="2"/>
  <c r="T410" i="2"/>
  <c r="W87" i="2"/>
  <c r="V119" i="2"/>
  <c r="V29" i="5" s="1"/>
  <c r="V90" i="2"/>
  <c r="V185" i="2" s="1"/>
  <c r="T383" i="2"/>
  <c r="S472" i="2"/>
  <c r="S412" i="2"/>
  <c r="R231" i="2"/>
  <c r="R344" i="2"/>
  <c r="S500" i="2"/>
  <c r="S440" i="2"/>
  <c r="T42" i="2"/>
  <c r="T27" i="2"/>
  <c r="W88" i="2"/>
  <c r="V120" i="2"/>
  <c r="V30" i="5" s="1"/>
  <c r="R505" i="2"/>
  <c r="R534" i="2" s="1"/>
  <c r="R74" i="5" s="1"/>
  <c r="R445" i="2"/>
  <c r="S499" i="2"/>
  <c r="S528" i="2" s="1"/>
  <c r="S68" i="5" s="1"/>
  <c r="S439" i="2"/>
  <c r="R343" i="2"/>
  <c r="R551" i="2"/>
  <c r="R299" i="2"/>
  <c r="R624" i="2"/>
  <c r="T215" i="2"/>
  <c r="T384" i="2"/>
  <c r="S473" i="2"/>
  <c r="S413" i="2"/>
  <c r="R501" i="2"/>
  <c r="R530" i="2" s="1"/>
  <c r="R70" i="5" s="1"/>
  <c r="R441" i="2"/>
  <c r="T398" i="2"/>
  <c r="T367" i="2"/>
  <c r="R463" i="2"/>
  <c r="R503" i="2"/>
  <c r="R532" i="2" s="1"/>
  <c r="R72" i="5" s="1"/>
  <c r="R443" i="2"/>
  <c r="S44" i="2"/>
  <c r="S184" i="2" s="1"/>
  <c r="S231" i="2" s="1"/>
  <c r="S50" i="2"/>
  <c r="R502" i="2"/>
  <c r="R531" i="2" s="1"/>
  <c r="R71" i="5" s="1"/>
  <c r="R442" i="2"/>
  <c r="T387" i="2"/>
  <c r="S476" i="2"/>
  <c r="S416" i="2"/>
  <c r="U215" i="2"/>
  <c r="U13" i="2"/>
  <c r="S427" i="2"/>
  <c r="S425" i="2" s="1"/>
  <c r="S396" i="2"/>
  <c r="R167" i="2"/>
  <c r="R588" i="2"/>
  <c r="R180" i="5" s="1"/>
  <c r="R360" i="2"/>
  <c r="S314" i="2"/>
  <c r="S286" i="2"/>
  <c r="S302" i="2"/>
  <c r="S315" i="2"/>
  <c r="S285" i="2"/>
  <c r="S331" i="2"/>
  <c r="S152" i="2"/>
  <c r="T137" i="2"/>
  <c r="N50" i="2"/>
  <c r="O27" i="2"/>
  <c r="O46" i="2"/>
  <c r="P215" i="2"/>
  <c r="P20" i="2"/>
  <c r="Q13" i="2"/>
  <c r="Q42" i="2" s="1"/>
  <c r="Q44" i="2" s="1"/>
  <c r="C243" i="2"/>
  <c r="D38" i="5"/>
  <c r="P122" i="2"/>
  <c r="P32" i="5" s="1"/>
  <c r="P26" i="5"/>
  <c r="D233" i="2"/>
  <c r="D236" i="2" s="1"/>
  <c r="D239" i="2" s="1"/>
  <c r="D241" i="2" s="1"/>
  <c r="C894" i="2"/>
  <c r="C927" i="2"/>
  <c r="C522" i="2"/>
  <c r="C62" i="5" s="1"/>
  <c r="C773" i="2"/>
  <c r="C509" i="2"/>
  <c r="Q501" i="2"/>
  <c r="Q530" i="2" s="1"/>
  <c r="Q70" i="5" s="1"/>
  <c r="Q441" i="2"/>
  <c r="Q502" i="2"/>
  <c r="Q531" i="2" s="1"/>
  <c r="Q71" i="5" s="1"/>
  <c r="Q442" i="2"/>
  <c r="H138" i="2"/>
  <c r="G232" i="2"/>
  <c r="Q503" i="2"/>
  <c r="Q532" i="2" s="1"/>
  <c r="Q72" i="5" s="1"/>
  <c r="Q443" i="2"/>
  <c r="Q505" i="2"/>
  <c r="Q534" i="2" s="1"/>
  <c r="Q74" i="5" s="1"/>
  <c r="Q445" i="2"/>
  <c r="D225" i="2"/>
  <c r="D226" i="2" s="1"/>
  <c r="D814" i="2"/>
  <c r="D775" i="2"/>
  <c r="D738" i="2"/>
  <c r="D777" i="2"/>
  <c r="D660" i="2"/>
  <c r="D415" i="2"/>
  <c r="D696" i="2"/>
  <c r="D214" i="5" s="1"/>
  <c r="D699" i="2"/>
  <c r="D217" i="5" s="1"/>
  <c r="C699" i="2"/>
  <c r="C432" i="2"/>
  <c r="C492" i="2"/>
  <c r="F663" i="2"/>
  <c r="C700" i="2"/>
  <c r="D700" i="2"/>
  <c r="D813" i="2" s="1"/>
  <c r="D850" i="2" s="1"/>
  <c r="D90" i="5" s="1"/>
  <c r="C433" i="2"/>
  <c r="F664" i="2"/>
  <c r="F388" i="2"/>
  <c r="E663" i="2"/>
  <c r="F662" i="2"/>
  <c r="C701" i="2"/>
  <c r="C449" i="2"/>
  <c r="C446" i="2" s="1"/>
  <c r="C417" i="2"/>
  <c r="C386" i="2"/>
  <c r="C659" i="2"/>
  <c r="C666" i="2" s="1"/>
  <c r="C690" i="2" s="1"/>
  <c r="E662" i="2"/>
  <c r="E664" i="2"/>
  <c r="E388" i="2"/>
  <c r="C210" i="2"/>
  <c r="C225" i="2" s="1"/>
  <c r="C226" i="2" s="1"/>
  <c r="D196" i="2"/>
  <c r="F195" i="2"/>
  <c r="G184" i="2"/>
  <c r="E195" i="2"/>
  <c r="D148" i="2"/>
  <c r="D242" i="2" s="1"/>
  <c r="C149" i="2"/>
  <c r="C546" i="2" s="1"/>
  <c r="C553" i="2" s="1"/>
  <c r="C577" i="2" s="1"/>
  <c r="Q106" i="2"/>
  <c r="Q200" i="2" s="1"/>
  <c r="C623" i="2"/>
  <c r="C624" i="2"/>
  <c r="C625" i="2"/>
  <c r="F299" i="2"/>
  <c r="F480" i="2"/>
  <c r="F477" i="2" s="1"/>
  <c r="E551" i="2"/>
  <c r="E480" i="2"/>
  <c r="E477" i="2" s="1"/>
  <c r="O367" i="2"/>
  <c r="P450" i="2"/>
  <c r="N427" i="2"/>
  <c r="N425" i="2" s="1"/>
  <c r="N396" i="2"/>
  <c r="F550" i="2"/>
  <c r="F139" i="2"/>
  <c r="F142" i="2" s="1"/>
  <c r="F145" i="2" s="1"/>
  <c r="F147" i="2" s="1"/>
  <c r="F148" i="2" s="1"/>
  <c r="F231" i="2"/>
  <c r="E139" i="2"/>
  <c r="E142" i="2" s="1"/>
  <c r="E145" i="2" s="1"/>
  <c r="E147" i="2" s="1"/>
  <c r="E231" i="2"/>
  <c r="C248" i="2"/>
  <c r="C261" i="2"/>
  <c r="D248" i="2"/>
  <c r="D261" i="2"/>
  <c r="D37" i="5" s="1"/>
  <c r="D624" i="2"/>
  <c r="F549" i="2"/>
  <c r="D625" i="2"/>
  <c r="D623" i="2"/>
  <c r="L280" i="2"/>
  <c r="L458" i="2" s="1"/>
  <c r="L456" i="2" s="1"/>
  <c r="K278" i="2"/>
  <c r="D547" i="2"/>
  <c r="E549" i="2"/>
  <c r="E550" i="2"/>
  <c r="E299" i="2"/>
  <c r="F551" i="2"/>
  <c r="G79" i="2"/>
  <c r="G21" i="5" s="1"/>
  <c r="H184" i="2"/>
  <c r="H78" i="2"/>
  <c r="H20" i="5" s="1"/>
  <c r="K60" i="2"/>
  <c r="K68" i="2" s="1"/>
  <c r="J76" i="2"/>
  <c r="J18" i="5" s="1"/>
  <c r="K59" i="2"/>
  <c r="K67" i="2" s="1"/>
  <c r="J75" i="2"/>
  <c r="J17" i="5" s="1"/>
  <c r="H73" i="2"/>
  <c r="H15" i="5" s="1"/>
  <c r="H71" i="2"/>
  <c r="J61" i="2"/>
  <c r="J69" i="2" s="1"/>
  <c r="I77" i="2"/>
  <c r="I19" i="5" s="1"/>
  <c r="J62" i="2"/>
  <c r="J70" i="2" s="1"/>
  <c r="J57" i="2"/>
  <c r="J65" i="2" s="1"/>
  <c r="I63" i="2"/>
  <c r="J66" i="2" l="1"/>
  <c r="J74" i="2" s="1"/>
  <c r="J16" i="5" s="1"/>
  <c r="K58" i="2"/>
  <c r="R623" i="2"/>
  <c r="T315" i="2"/>
  <c r="T331" i="2"/>
  <c r="T285" i="2"/>
  <c r="T549" i="2" s="1"/>
  <c r="T314" i="2"/>
  <c r="T586" i="2" s="1"/>
  <c r="T178" i="5" s="1"/>
  <c r="T152" i="2"/>
  <c r="T286" i="2"/>
  <c r="T550" i="2" s="1"/>
  <c r="T302" i="2"/>
  <c r="U137" i="2"/>
  <c r="S343" i="2"/>
  <c r="R625" i="2"/>
  <c r="S505" i="2"/>
  <c r="S534" i="2" s="1"/>
  <c r="S74" i="5" s="1"/>
  <c r="S445" i="2"/>
  <c r="T427" i="2"/>
  <c r="T425" i="2" s="1"/>
  <c r="T396" i="2"/>
  <c r="S502" i="2"/>
  <c r="S531" i="2" s="1"/>
  <c r="S71" i="5" s="1"/>
  <c r="S442" i="2"/>
  <c r="S501" i="2"/>
  <c r="S530" i="2" s="1"/>
  <c r="S70" i="5" s="1"/>
  <c r="S441" i="2"/>
  <c r="V122" i="2"/>
  <c r="V32" i="5" s="1"/>
  <c r="V381" i="2"/>
  <c r="U470" i="2"/>
  <c r="U410" i="2"/>
  <c r="R659" i="2"/>
  <c r="R386" i="2"/>
  <c r="V382" i="2"/>
  <c r="U471" i="2"/>
  <c r="U411" i="2"/>
  <c r="S167" i="2"/>
  <c r="T587" i="2"/>
  <c r="T179" i="5" s="1"/>
  <c r="S344" i="2"/>
  <c r="U367" i="2"/>
  <c r="U398" i="2"/>
  <c r="X88" i="2"/>
  <c r="W120" i="2"/>
  <c r="W30" i="5" s="1"/>
  <c r="S529" i="2"/>
  <c r="S69" i="5" s="1"/>
  <c r="X87" i="2"/>
  <c r="W119" i="2"/>
  <c r="W29" i="5" s="1"/>
  <c r="W90" i="2"/>
  <c r="W185" i="2" s="1"/>
  <c r="U385" i="2"/>
  <c r="T474" i="2"/>
  <c r="T414" i="2"/>
  <c r="T500" i="2"/>
  <c r="T529" i="2" s="1"/>
  <c r="T69" i="5" s="1"/>
  <c r="T440" i="2"/>
  <c r="S551" i="2"/>
  <c r="S299" i="2"/>
  <c r="U42" i="2"/>
  <c r="U27" i="2"/>
  <c r="U387" i="2"/>
  <c r="T476" i="2"/>
  <c r="T416" i="2"/>
  <c r="S374" i="2"/>
  <c r="S463" i="2" s="1"/>
  <c r="S391" i="2"/>
  <c r="S375" i="2"/>
  <c r="S663" i="2" s="1"/>
  <c r="S186" i="2"/>
  <c r="S189" i="2" s="1"/>
  <c r="S192" i="2" s="1"/>
  <c r="S194" i="2" s="1"/>
  <c r="S549" i="2"/>
  <c r="U384" i="2"/>
  <c r="T473" i="2"/>
  <c r="T413" i="2"/>
  <c r="S587" i="2"/>
  <c r="S179" i="5" s="1"/>
  <c r="U383" i="2"/>
  <c r="T472" i="2"/>
  <c r="T412" i="2"/>
  <c r="T499" i="2"/>
  <c r="T528" i="2" s="1"/>
  <c r="T68" i="5" s="1"/>
  <c r="T439" i="2"/>
  <c r="S503" i="2"/>
  <c r="S532" i="2" s="1"/>
  <c r="S72" i="5" s="1"/>
  <c r="S443" i="2"/>
  <c r="S588" i="2"/>
  <c r="S180" i="5" s="1"/>
  <c r="S360" i="2"/>
  <c r="S550" i="2"/>
  <c r="S586" i="2"/>
  <c r="S178" i="5" s="1"/>
  <c r="T44" i="2"/>
  <c r="T184" i="2" s="1"/>
  <c r="T50" i="2"/>
  <c r="R547" i="2"/>
  <c r="V13" i="2"/>
  <c r="R388" i="2"/>
  <c r="P27" i="2"/>
  <c r="P46" i="2"/>
  <c r="O50" i="2"/>
  <c r="Q215" i="2"/>
  <c r="Q20" i="2"/>
  <c r="D243" i="2"/>
  <c r="C37" i="5"/>
  <c r="C891" i="2"/>
  <c r="D773" i="2"/>
  <c r="E233" i="2"/>
  <c r="E236" i="2" s="1"/>
  <c r="E239" i="2" s="1"/>
  <c r="E241" i="2" s="1"/>
  <c r="C812" i="2"/>
  <c r="C849" i="2" s="1"/>
  <c r="C89" i="5" s="1"/>
  <c r="C217" i="5"/>
  <c r="Q122" i="2"/>
  <c r="Q32" i="5" s="1"/>
  <c r="Q26" i="5"/>
  <c r="F233" i="2"/>
  <c r="F236" i="2" s="1"/>
  <c r="F239" i="2" s="1"/>
  <c r="F241" i="2" s="1"/>
  <c r="C738" i="2"/>
  <c r="C219" i="5"/>
  <c r="D737" i="2"/>
  <c r="D218" i="5"/>
  <c r="C947" i="2"/>
  <c r="C165" i="5" s="1"/>
  <c r="D894" i="2"/>
  <c r="D927" i="2"/>
  <c r="C737" i="2"/>
  <c r="C218" i="5"/>
  <c r="C813" i="2"/>
  <c r="C850" i="2" s="1"/>
  <c r="C90" i="5" s="1"/>
  <c r="C521" i="2"/>
  <c r="C61" i="5" s="1"/>
  <c r="C538" i="2"/>
  <c r="C78" i="5" s="1"/>
  <c r="C263" i="2"/>
  <c r="C39" i="5" s="1"/>
  <c r="D263" i="2"/>
  <c r="D39" i="5" s="1"/>
  <c r="D891" i="2"/>
  <c r="E777" i="2"/>
  <c r="C814" i="2"/>
  <c r="C851" i="2" s="1"/>
  <c r="C91" i="5" s="1"/>
  <c r="H232" i="2"/>
  <c r="F777" i="2"/>
  <c r="F776" i="2"/>
  <c r="C297" i="2"/>
  <c r="C475" i="2" s="1"/>
  <c r="F660" i="2"/>
  <c r="I138" i="2"/>
  <c r="F775" i="2"/>
  <c r="D149" i="2"/>
  <c r="D297" i="2" s="1"/>
  <c r="D851" i="2"/>
  <c r="D91" i="5" s="1"/>
  <c r="E776" i="2"/>
  <c r="E775" i="2"/>
  <c r="C772" i="2"/>
  <c r="C779" i="2" s="1"/>
  <c r="C803" i="2" s="1"/>
  <c r="C211" i="2"/>
  <c r="C696" i="2" s="1"/>
  <c r="E660" i="2"/>
  <c r="H375" i="2"/>
  <c r="H374" i="2"/>
  <c r="H463" i="2" s="1"/>
  <c r="H391" i="2"/>
  <c r="H480" i="2" s="1"/>
  <c r="H477" i="2" s="1"/>
  <c r="G375" i="2"/>
  <c r="G464" i="2" s="1"/>
  <c r="G374" i="2"/>
  <c r="G391" i="2"/>
  <c r="D736" i="2"/>
  <c r="D697" i="2"/>
  <c r="D812" i="2"/>
  <c r="D386" i="2"/>
  <c r="D659" i="2"/>
  <c r="D666" i="2" s="1"/>
  <c r="D690" i="2" s="1"/>
  <c r="C736" i="2"/>
  <c r="C697" i="2"/>
  <c r="C215" i="5" s="1"/>
  <c r="G549" i="2"/>
  <c r="F196" i="2"/>
  <c r="H186" i="2"/>
  <c r="H189" i="2" s="1"/>
  <c r="H192" i="2" s="1"/>
  <c r="H194" i="2" s="1"/>
  <c r="E196" i="2"/>
  <c r="G186" i="2"/>
  <c r="G189" i="2" s="1"/>
  <c r="G192" i="2" s="1"/>
  <c r="G194" i="2" s="1"/>
  <c r="E148" i="2"/>
  <c r="E242" i="2" s="1"/>
  <c r="G550" i="2"/>
  <c r="P367" i="2"/>
  <c r="Q450" i="2"/>
  <c r="O427" i="2"/>
  <c r="O425" i="2" s="1"/>
  <c r="O396" i="2"/>
  <c r="G139" i="2"/>
  <c r="G142" i="2" s="1"/>
  <c r="G145" i="2" s="1"/>
  <c r="G147" i="2" s="1"/>
  <c r="G148" i="2" s="1"/>
  <c r="G231" i="2"/>
  <c r="F149" i="2"/>
  <c r="F242" i="2"/>
  <c r="F167" i="2"/>
  <c r="E167" i="2"/>
  <c r="E547" i="2"/>
  <c r="F547" i="2"/>
  <c r="F344" i="2"/>
  <c r="F360" i="2"/>
  <c r="F588" i="2"/>
  <c r="F180" i="5" s="1"/>
  <c r="M280" i="2"/>
  <c r="M458" i="2" s="1"/>
  <c r="M456" i="2" s="1"/>
  <c r="L278" i="2"/>
  <c r="E344" i="2"/>
  <c r="F587" i="2"/>
  <c r="F179" i="5" s="1"/>
  <c r="E587" i="2"/>
  <c r="E179" i="5" s="1"/>
  <c r="E343" i="2"/>
  <c r="F586" i="2"/>
  <c r="F178" i="5" s="1"/>
  <c r="E586" i="2"/>
  <c r="E178" i="5" s="1"/>
  <c r="F343" i="2"/>
  <c r="E360" i="2"/>
  <c r="E588" i="2"/>
  <c r="E180" i="5" s="1"/>
  <c r="G551" i="2"/>
  <c r="G299" i="2"/>
  <c r="H79" i="2"/>
  <c r="H21" i="5" s="1"/>
  <c r="I78" i="2"/>
  <c r="I20" i="5" s="1"/>
  <c r="K57" i="2"/>
  <c r="K65" i="2" s="1"/>
  <c r="J63" i="2"/>
  <c r="J77" i="2"/>
  <c r="J19" i="5" s="1"/>
  <c r="K61" i="2"/>
  <c r="K69" i="2" s="1"/>
  <c r="L59" i="2"/>
  <c r="L67" i="2" s="1"/>
  <c r="K75" i="2"/>
  <c r="K17" i="5" s="1"/>
  <c r="I73" i="2"/>
  <c r="I15" i="5" s="1"/>
  <c r="I71" i="2"/>
  <c r="K62" i="2"/>
  <c r="K70" i="2" s="1"/>
  <c r="K76" i="2"/>
  <c r="K18" i="5" s="1"/>
  <c r="L60" i="2"/>
  <c r="L68" i="2" s="1"/>
  <c r="K66" i="2" l="1"/>
  <c r="K74" i="2" s="1"/>
  <c r="K16" i="5" s="1"/>
  <c r="L58" i="2"/>
  <c r="S464" i="2"/>
  <c r="W122" i="2"/>
  <c r="W32" i="5" s="1"/>
  <c r="S776" i="2"/>
  <c r="V215" i="2"/>
  <c r="T375" i="2"/>
  <c r="T663" i="2" s="1"/>
  <c r="T776" i="2" s="1"/>
  <c r="T374" i="2"/>
  <c r="T662" i="2" s="1"/>
  <c r="T775" i="2" s="1"/>
  <c r="T391" i="2"/>
  <c r="T480" i="2" s="1"/>
  <c r="T477" i="2" s="1"/>
  <c r="T186" i="2"/>
  <c r="T189" i="2" s="1"/>
  <c r="T192" i="2" s="1"/>
  <c r="T194" i="2" s="1"/>
  <c r="T501" i="2"/>
  <c r="T530" i="2" s="1"/>
  <c r="T70" i="5" s="1"/>
  <c r="T441" i="2"/>
  <c r="T502" i="2"/>
  <c r="T531" i="2" s="1"/>
  <c r="T71" i="5" s="1"/>
  <c r="T442" i="2"/>
  <c r="S195" i="2"/>
  <c r="S196" i="2" s="1"/>
  <c r="T505" i="2"/>
  <c r="T534" i="2" s="1"/>
  <c r="T74" i="5" s="1"/>
  <c r="T445" i="2"/>
  <c r="U44" i="2"/>
  <c r="U184" i="2" s="1"/>
  <c r="U231" i="2" s="1"/>
  <c r="U50" i="2"/>
  <c r="S662" i="2"/>
  <c r="S775" i="2" s="1"/>
  <c r="W215" i="2"/>
  <c r="W13" i="2"/>
  <c r="V398" i="2"/>
  <c r="V367" i="2"/>
  <c r="W382" i="2"/>
  <c r="V471" i="2"/>
  <c r="V411" i="2"/>
  <c r="T551" i="2"/>
  <c r="T547" i="2" s="1"/>
  <c r="T299" i="2"/>
  <c r="T343" i="2"/>
  <c r="S623" i="2"/>
  <c r="T503" i="2"/>
  <c r="T532" i="2" s="1"/>
  <c r="T72" i="5" s="1"/>
  <c r="T443" i="2"/>
  <c r="U427" i="2"/>
  <c r="U425" i="2" s="1"/>
  <c r="U396" i="2"/>
  <c r="W381" i="2"/>
  <c r="V410" i="2"/>
  <c r="V470" i="2"/>
  <c r="S625" i="2"/>
  <c r="V383" i="2"/>
  <c r="U472" i="2"/>
  <c r="U412" i="2"/>
  <c r="V384" i="2"/>
  <c r="U473" i="2"/>
  <c r="U413" i="2"/>
  <c r="S664" i="2"/>
  <c r="S388" i="2"/>
  <c r="V387" i="2"/>
  <c r="U476" i="2"/>
  <c r="U416" i="2"/>
  <c r="X119" i="2"/>
  <c r="X29" i="5" s="1"/>
  <c r="Y87" i="2"/>
  <c r="X90" i="2"/>
  <c r="X185" i="2" s="1"/>
  <c r="Y88" i="2"/>
  <c r="X120" i="2"/>
  <c r="X30" i="5" s="1"/>
  <c r="U500" i="2"/>
  <c r="U529" i="2" s="1"/>
  <c r="U69" i="5" s="1"/>
  <c r="U440" i="2"/>
  <c r="T623" i="2"/>
  <c r="T167" i="2"/>
  <c r="T588" i="2"/>
  <c r="T180" i="5" s="1"/>
  <c r="T360" i="2"/>
  <c r="V42" i="2"/>
  <c r="V27" i="2"/>
  <c r="S624" i="2"/>
  <c r="S547" i="2"/>
  <c r="S480" i="2"/>
  <c r="S477" i="2" s="1"/>
  <c r="V385" i="2"/>
  <c r="U474" i="2"/>
  <c r="U414" i="2"/>
  <c r="T624" i="2"/>
  <c r="U499" i="2"/>
  <c r="U528" i="2" s="1"/>
  <c r="U68" i="5" s="1"/>
  <c r="U439" i="2"/>
  <c r="U286" i="2"/>
  <c r="U302" i="2"/>
  <c r="U315" i="2"/>
  <c r="U587" i="2" s="1"/>
  <c r="U179" i="5" s="1"/>
  <c r="U331" i="2"/>
  <c r="U285" i="2"/>
  <c r="U314" i="2"/>
  <c r="U152" i="2"/>
  <c r="V137" i="2"/>
  <c r="T231" i="2"/>
  <c r="T344" i="2"/>
  <c r="P50" i="2"/>
  <c r="Q27" i="2"/>
  <c r="Q46" i="2"/>
  <c r="F243" i="2"/>
  <c r="C734" i="2"/>
  <c r="E243" i="2"/>
  <c r="D734" i="2"/>
  <c r="D703" i="2"/>
  <c r="D215" i="5"/>
  <c r="C892" i="2"/>
  <c r="C924" i="2"/>
  <c r="C733" i="2"/>
  <c r="C214" i="5"/>
  <c r="G233" i="2"/>
  <c r="G236" i="2" s="1"/>
  <c r="G239" i="2" s="1"/>
  <c r="G241" i="2" s="1"/>
  <c r="D892" i="2"/>
  <c r="D924" i="2"/>
  <c r="D947" i="2"/>
  <c r="D165" i="5" s="1"/>
  <c r="D546" i="2"/>
  <c r="D772" i="2" s="1"/>
  <c r="D779" i="2" s="1"/>
  <c r="D803" i="2" s="1"/>
  <c r="D475" i="2"/>
  <c r="E149" i="2"/>
  <c r="E546" i="2" s="1"/>
  <c r="E553" i="2" s="1"/>
  <c r="E577" i="2" s="1"/>
  <c r="F773" i="2"/>
  <c r="C415" i="2"/>
  <c r="C444" i="2" s="1"/>
  <c r="J138" i="2"/>
  <c r="I232" i="2"/>
  <c r="D444" i="2"/>
  <c r="E773" i="2"/>
  <c r="C703" i="2"/>
  <c r="F659" i="2"/>
  <c r="F386" i="2"/>
  <c r="H662" i="2"/>
  <c r="G463" i="2"/>
  <c r="G662" i="2"/>
  <c r="G775" i="2" s="1"/>
  <c r="H664" i="2"/>
  <c r="H388" i="2"/>
  <c r="E386" i="2"/>
  <c r="E659" i="2"/>
  <c r="E666" i="2" s="1"/>
  <c r="E690" i="2" s="1"/>
  <c r="H663" i="2"/>
  <c r="G663" i="2"/>
  <c r="G776" i="2" s="1"/>
  <c r="D733" i="2"/>
  <c r="D849" i="2"/>
  <c r="D89" i="5" s="1"/>
  <c r="G664" i="2"/>
  <c r="G777" i="2" s="1"/>
  <c r="G388" i="2"/>
  <c r="G480" i="2"/>
  <c r="G477" i="2" s="1"/>
  <c r="H195" i="2"/>
  <c r="G195" i="2"/>
  <c r="G242" i="2" s="1"/>
  <c r="E623" i="2"/>
  <c r="F623" i="2"/>
  <c r="E624" i="2"/>
  <c r="G547" i="2"/>
  <c r="E625" i="2"/>
  <c r="F624" i="2"/>
  <c r="F625" i="2"/>
  <c r="H550" i="2"/>
  <c r="H464" i="2"/>
  <c r="Q367" i="2"/>
  <c r="P427" i="2"/>
  <c r="P425" i="2" s="1"/>
  <c r="P396" i="2"/>
  <c r="G149" i="2"/>
  <c r="F297" i="2"/>
  <c r="F546" i="2"/>
  <c r="H139" i="2"/>
  <c r="H142" i="2" s="1"/>
  <c r="H145" i="2" s="1"/>
  <c r="H147" i="2" s="1"/>
  <c r="H148" i="2" s="1"/>
  <c r="H231" i="2"/>
  <c r="G167" i="2"/>
  <c r="G586" i="2"/>
  <c r="G178" i="5" s="1"/>
  <c r="G343" i="2"/>
  <c r="G344" i="2"/>
  <c r="N280" i="2"/>
  <c r="M278" i="2"/>
  <c r="G360" i="2"/>
  <c r="G588" i="2"/>
  <c r="G180" i="5" s="1"/>
  <c r="G587" i="2"/>
  <c r="G179" i="5" s="1"/>
  <c r="H549" i="2"/>
  <c r="H551" i="2"/>
  <c r="H299" i="2"/>
  <c r="I79" i="2"/>
  <c r="I21" i="5" s="1"/>
  <c r="J184" i="2"/>
  <c r="I184" i="2"/>
  <c r="J78" i="2"/>
  <c r="J20" i="5" s="1"/>
  <c r="L62" i="2"/>
  <c r="L70" i="2" s="1"/>
  <c r="M59" i="2"/>
  <c r="M67" i="2" s="1"/>
  <c r="L75" i="2"/>
  <c r="L17" i="5" s="1"/>
  <c r="M60" i="2"/>
  <c r="M68" i="2" s="1"/>
  <c r="L76" i="2"/>
  <c r="L18" i="5" s="1"/>
  <c r="L61" i="2"/>
  <c r="L69" i="2" s="1"/>
  <c r="K77" i="2"/>
  <c r="K19" i="5" s="1"/>
  <c r="L57" i="2"/>
  <c r="L65" i="2" s="1"/>
  <c r="K63" i="2"/>
  <c r="J73" i="2"/>
  <c r="J15" i="5" s="1"/>
  <c r="J71" i="2"/>
  <c r="S660" i="2" l="1"/>
  <c r="T463" i="2"/>
  <c r="T464" i="2"/>
  <c r="N458" i="2"/>
  <c r="N456" i="2" s="1"/>
  <c r="L66" i="2"/>
  <c r="L74" i="2" s="1"/>
  <c r="L16" i="5" s="1"/>
  <c r="M58" i="2"/>
  <c r="S659" i="2"/>
  <c r="S386" i="2"/>
  <c r="X13" i="2"/>
  <c r="U502" i="2"/>
  <c r="U531" i="2" s="1"/>
  <c r="U71" i="5" s="1"/>
  <c r="U442" i="2"/>
  <c r="X381" i="2"/>
  <c r="W470" i="2"/>
  <c r="W410" i="2"/>
  <c r="V500" i="2"/>
  <c r="V529" i="2" s="1"/>
  <c r="V69" i="5" s="1"/>
  <c r="V440" i="2"/>
  <c r="U375" i="2"/>
  <c r="U663" i="2" s="1"/>
  <c r="U374" i="2"/>
  <c r="U391" i="2"/>
  <c r="U480" i="2" s="1"/>
  <c r="U477" i="2" s="1"/>
  <c r="U186" i="2"/>
  <c r="U189" i="2" s="1"/>
  <c r="U192" i="2" s="1"/>
  <c r="U194" i="2" s="1"/>
  <c r="U167" i="2"/>
  <c r="U588" i="2"/>
  <c r="U180" i="5" s="1"/>
  <c r="U360" i="2"/>
  <c r="U503" i="2"/>
  <c r="U532" i="2" s="1"/>
  <c r="U72" i="5" s="1"/>
  <c r="U443" i="2"/>
  <c r="V44" i="2"/>
  <c r="V184" i="2" s="1"/>
  <c r="V231" i="2" s="1"/>
  <c r="V50" i="2"/>
  <c r="T625" i="2"/>
  <c r="Z87" i="2"/>
  <c r="Y119" i="2"/>
  <c r="Y29" i="5" s="1"/>
  <c r="Y90" i="2"/>
  <c r="Y185" i="2" s="1"/>
  <c r="W387" i="2"/>
  <c r="V476" i="2"/>
  <c r="V416" i="2"/>
  <c r="W383" i="2"/>
  <c r="V472" i="2"/>
  <c r="V412" i="2"/>
  <c r="U549" i="2"/>
  <c r="W398" i="2"/>
  <c r="W367" i="2"/>
  <c r="T195" i="2"/>
  <c r="T196" i="2" s="1"/>
  <c r="U344" i="2"/>
  <c r="X122" i="2"/>
  <c r="X32" i="5" s="1"/>
  <c r="W384" i="2"/>
  <c r="V473" i="2"/>
  <c r="V413" i="2"/>
  <c r="X382" i="2"/>
  <c r="W471" i="2"/>
  <c r="W411" i="2"/>
  <c r="V427" i="2"/>
  <c r="V425" i="2" s="1"/>
  <c r="V396" i="2"/>
  <c r="S777" i="2"/>
  <c r="S773" i="2" s="1"/>
  <c r="T664" i="2"/>
  <c r="T660" i="2" s="1"/>
  <c r="T388" i="2"/>
  <c r="V286" i="2"/>
  <c r="V302" i="2"/>
  <c r="V315" i="2"/>
  <c r="V331" i="2"/>
  <c r="V285" i="2"/>
  <c r="V314" i="2"/>
  <c r="V152" i="2"/>
  <c r="W137" i="2"/>
  <c r="U343" i="2"/>
  <c r="U551" i="2"/>
  <c r="U299" i="2"/>
  <c r="W385" i="2"/>
  <c r="V474" i="2"/>
  <c r="V414" i="2"/>
  <c r="Z88" i="2"/>
  <c r="Y120" i="2"/>
  <c r="Y30" i="5" s="1"/>
  <c r="U505" i="2"/>
  <c r="U534" i="2" s="1"/>
  <c r="U74" i="5" s="1"/>
  <c r="U445" i="2"/>
  <c r="U501" i="2"/>
  <c r="U530" i="2" s="1"/>
  <c r="U70" i="5" s="1"/>
  <c r="U441" i="2"/>
  <c r="U550" i="2"/>
  <c r="V499" i="2"/>
  <c r="V528" i="2" s="1"/>
  <c r="V68" i="5" s="1"/>
  <c r="V439" i="2"/>
  <c r="U586" i="2"/>
  <c r="U178" i="5" s="1"/>
  <c r="W42" i="2"/>
  <c r="W27" i="2"/>
  <c r="U662" i="2"/>
  <c r="Q50" i="2"/>
  <c r="D740" i="2"/>
  <c r="D764" i="2" s="1"/>
  <c r="D553" i="2"/>
  <c r="D577" i="2" s="1"/>
  <c r="C740" i="2"/>
  <c r="C764" i="2" s="1"/>
  <c r="G243" i="2"/>
  <c r="H233" i="2"/>
  <c r="H236" i="2" s="1"/>
  <c r="H239" i="2" s="1"/>
  <c r="H241" i="2" s="1"/>
  <c r="C942" i="2"/>
  <c r="C727" i="2"/>
  <c r="C245" i="5" s="1"/>
  <c r="C221" i="5"/>
  <c r="D942" i="2"/>
  <c r="D727" i="2"/>
  <c r="D245" i="5" s="1"/>
  <c r="D221" i="5"/>
  <c r="E297" i="2"/>
  <c r="E475" i="2" s="1"/>
  <c r="H775" i="2"/>
  <c r="H777" i="2"/>
  <c r="J232" i="2"/>
  <c r="K138" i="2"/>
  <c r="G773" i="2"/>
  <c r="F475" i="2"/>
  <c r="H776" i="2"/>
  <c r="E772" i="2"/>
  <c r="E779" i="2" s="1"/>
  <c r="E803" i="2" s="1"/>
  <c r="J391" i="2"/>
  <c r="J480" i="2" s="1"/>
  <c r="J477" i="2" s="1"/>
  <c r="J374" i="2"/>
  <c r="J463" i="2" s="1"/>
  <c r="J375" i="2"/>
  <c r="J464" i="2" s="1"/>
  <c r="H660" i="2"/>
  <c r="F666" i="2"/>
  <c r="F690" i="2" s="1"/>
  <c r="I391" i="2"/>
  <c r="I480" i="2" s="1"/>
  <c r="I477" i="2" s="1"/>
  <c r="I374" i="2"/>
  <c r="I463" i="2" s="1"/>
  <c r="I375" i="2"/>
  <c r="I464" i="2" s="1"/>
  <c r="G660" i="2"/>
  <c r="J186" i="2"/>
  <c r="J189" i="2" s="1"/>
  <c r="J192" i="2" s="1"/>
  <c r="J194" i="2" s="1"/>
  <c r="G196" i="2"/>
  <c r="I186" i="2"/>
  <c r="I189" i="2" s="1"/>
  <c r="I192" i="2" s="1"/>
  <c r="I194" i="2" s="1"/>
  <c r="H196" i="2"/>
  <c r="G624" i="2"/>
  <c r="G625" i="2"/>
  <c r="F553" i="2"/>
  <c r="F577" i="2" s="1"/>
  <c r="F772" i="2"/>
  <c r="F779" i="2" s="1"/>
  <c r="F803" i="2" s="1"/>
  <c r="G623" i="2"/>
  <c r="Q427" i="2"/>
  <c r="Q425" i="2" s="1"/>
  <c r="Q396" i="2"/>
  <c r="H167" i="2"/>
  <c r="H149" i="2"/>
  <c r="H242" i="2"/>
  <c r="G546" i="2"/>
  <c r="G297" i="2"/>
  <c r="H587" i="2"/>
  <c r="H179" i="5" s="1"/>
  <c r="H343" i="2"/>
  <c r="H360" i="2"/>
  <c r="H588" i="2"/>
  <c r="H180" i="5" s="1"/>
  <c r="O280" i="2"/>
  <c r="N278" i="2"/>
  <c r="H586" i="2"/>
  <c r="H178" i="5" s="1"/>
  <c r="H344" i="2"/>
  <c r="H547" i="2"/>
  <c r="J79" i="2"/>
  <c r="J21" i="5" s="1"/>
  <c r="K78" i="2"/>
  <c r="K20" i="5" s="1"/>
  <c r="I231" i="2"/>
  <c r="K184" i="2"/>
  <c r="M61" i="2"/>
  <c r="M69" i="2" s="1"/>
  <c r="L77" i="2"/>
  <c r="L19" i="5" s="1"/>
  <c r="K73" i="2"/>
  <c r="K15" i="5" s="1"/>
  <c r="K71" i="2"/>
  <c r="M57" i="2"/>
  <c r="M65" i="2" s="1"/>
  <c r="L63" i="2"/>
  <c r="N60" i="2"/>
  <c r="N68" i="2" s="1"/>
  <c r="M76" i="2"/>
  <c r="M18" i="5" s="1"/>
  <c r="N59" i="2"/>
  <c r="N67" i="2" s="1"/>
  <c r="M75" i="2"/>
  <c r="M17" i="5" s="1"/>
  <c r="M62" i="2"/>
  <c r="M70" i="2" s="1"/>
  <c r="S666" i="2" l="1"/>
  <c r="S690" i="2" s="1"/>
  <c r="M66" i="2"/>
  <c r="M74" i="2" s="1"/>
  <c r="M16" i="5" s="1"/>
  <c r="N58" i="2"/>
  <c r="O458" i="2"/>
  <c r="O456" i="2" s="1"/>
  <c r="U776" i="2"/>
  <c r="T777" i="2"/>
  <c r="T773" i="2" s="1"/>
  <c r="T659" i="2"/>
  <c r="T666" i="2" s="1"/>
  <c r="T690" i="2" s="1"/>
  <c r="T386" i="2"/>
  <c r="W44" i="2"/>
  <c r="W184" i="2" s="1"/>
  <c r="W231" i="2" s="1"/>
  <c r="W50" i="2"/>
  <c r="X385" i="2"/>
  <c r="W474" i="2"/>
  <c r="W414" i="2"/>
  <c r="V343" i="2"/>
  <c r="V551" i="2"/>
  <c r="V299" i="2"/>
  <c r="U775" i="2"/>
  <c r="U547" i="2"/>
  <c r="V505" i="2"/>
  <c r="V534" i="2" s="1"/>
  <c r="V74" i="5" s="1"/>
  <c r="V445" i="2"/>
  <c r="Y122" i="2"/>
  <c r="Y32" i="5" s="1"/>
  <c r="X215" i="2"/>
  <c r="U463" i="2"/>
  <c r="U623" i="2"/>
  <c r="W314" i="2"/>
  <c r="W286" i="2"/>
  <c r="W550" i="2" s="1"/>
  <c r="W302" i="2"/>
  <c r="W315" i="2"/>
  <c r="W587" i="2" s="1"/>
  <c r="W179" i="5" s="1"/>
  <c r="W285" i="2"/>
  <c r="W331" i="2"/>
  <c r="W152" i="2"/>
  <c r="X137" i="2"/>
  <c r="Y382" i="2"/>
  <c r="X471" i="2"/>
  <c r="X411" i="2"/>
  <c r="X384" i="2"/>
  <c r="W473" i="2"/>
  <c r="W413" i="2"/>
  <c r="X398" i="2"/>
  <c r="X367" i="2"/>
  <c r="V501" i="2"/>
  <c r="V530" i="2" s="1"/>
  <c r="V70" i="5" s="1"/>
  <c r="V441" i="2"/>
  <c r="Z119" i="2"/>
  <c r="Z29" i="5" s="1"/>
  <c r="AA87" i="2"/>
  <c r="Z90" i="2"/>
  <c r="Z185" i="2" s="1"/>
  <c r="U625" i="2"/>
  <c r="W499" i="2"/>
  <c r="W528" i="2" s="1"/>
  <c r="W68" i="5" s="1"/>
  <c r="W439" i="2"/>
  <c r="U464" i="2"/>
  <c r="V549" i="2"/>
  <c r="V503" i="2"/>
  <c r="V532" i="2" s="1"/>
  <c r="V72" i="5" s="1"/>
  <c r="V443" i="2"/>
  <c r="V167" i="2"/>
  <c r="V588" i="2"/>
  <c r="V180" i="5" s="1"/>
  <c r="V360" i="2"/>
  <c r="W396" i="2"/>
  <c r="W427" i="2"/>
  <c r="W425" i="2" s="1"/>
  <c r="X387" i="2"/>
  <c r="W476" i="2"/>
  <c r="W416" i="2"/>
  <c r="V391" i="2"/>
  <c r="V375" i="2"/>
  <c r="V374" i="2"/>
  <c r="V463" i="2" s="1"/>
  <c r="V186" i="2"/>
  <c r="V189" i="2" s="1"/>
  <c r="V192" i="2" s="1"/>
  <c r="V194" i="2" s="1"/>
  <c r="V195" i="2" s="1"/>
  <c r="V196" i="2" s="1"/>
  <c r="U195" i="2"/>
  <c r="U196" i="2" s="1"/>
  <c r="V550" i="2"/>
  <c r="U624" i="2"/>
  <c r="AA88" i="2"/>
  <c r="Z120" i="2"/>
  <c r="Z30" i="5" s="1"/>
  <c r="V586" i="2"/>
  <c r="V178" i="5" s="1"/>
  <c r="V344" i="2"/>
  <c r="W500" i="2"/>
  <c r="W440" i="2"/>
  <c r="V502" i="2"/>
  <c r="V531" i="2" s="1"/>
  <c r="V71" i="5" s="1"/>
  <c r="V442" i="2"/>
  <c r="V587" i="2"/>
  <c r="V179" i="5" s="1"/>
  <c r="X383" i="2"/>
  <c r="W472" i="2"/>
  <c r="W412" i="2"/>
  <c r="Y215" i="2"/>
  <c r="Y13" i="2"/>
  <c r="U664" i="2"/>
  <c r="U660" i="2" s="1"/>
  <c r="U388" i="2"/>
  <c r="Y381" i="2"/>
  <c r="X470" i="2"/>
  <c r="X410" i="2"/>
  <c r="X42" i="2"/>
  <c r="X27" i="2"/>
  <c r="H243" i="2"/>
  <c r="C160" i="5"/>
  <c r="D160" i="5"/>
  <c r="I233" i="2"/>
  <c r="I236" i="2" s="1"/>
  <c r="I239" i="2" s="1"/>
  <c r="I241" i="2" s="1"/>
  <c r="H773" i="2"/>
  <c r="L138" i="2"/>
  <c r="L232" i="2" s="1"/>
  <c r="K232" i="2"/>
  <c r="J664" i="2"/>
  <c r="J388" i="2"/>
  <c r="J663" i="2"/>
  <c r="I663" i="2"/>
  <c r="G386" i="2"/>
  <c r="G475" i="2" s="1"/>
  <c r="G659" i="2"/>
  <c r="G666" i="2" s="1"/>
  <c r="G690" i="2" s="1"/>
  <c r="J662" i="2"/>
  <c r="I662" i="2"/>
  <c r="K375" i="2"/>
  <c r="K464" i="2" s="1"/>
  <c r="K391" i="2"/>
  <c r="K480" i="2" s="1"/>
  <c r="K477" i="2" s="1"/>
  <c r="K374" i="2"/>
  <c r="K662" i="2" s="1"/>
  <c r="H386" i="2"/>
  <c r="H659" i="2"/>
  <c r="H666" i="2" s="1"/>
  <c r="H690" i="2" s="1"/>
  <c r="I664" i="2"/>
  <c r="I388" i="2"/>
  <c r="K186" i="2"/>
  <c r="K189" i="2" s="1"/>
  <c r="K192" i="2" s="1"/>
  <c r="K194" i="2" s="1"/>
  <c r="I195" i="2"/>
  <c r="J195" i="2"/>
  <c r="H625" i="2"/>
  <c r="H624" i="2"/>
  <c r="H623" i="2"/>
  <c r="G553" i="2"/>
  <c r="G577" i="2" s="1"/>
  <c r="J139" i="2"/>
  <c r="J142" i="2" s="1"/>
  <c r="J145" i="2" s="1"/>
  <c r="J147" i="2" s="1"/>
  <c r="J148" i="2" s="1"/>
  <c r="J231" i="2"/>
  <c r="H546" i="2"/>
  <c r="H297" i="2"/>
  <c r="I587" i="2"/>
  <c r="I179" i="5" s="1"/>
  <c r="I360" i="2"/>
  <c r="I588" i="2"/>
  <c r="I180" i="5" s="1"/>
  <c r="I344" i="2"/>
  <c r="P280" i="2"/>
  <c r="O278" i="2"/>
  <c r="I343" i="2"/>
  <c r="I586" i="2"/>
  <c r="J551" i="2"/>
  <c r="J299" i="2"/>
  <c r="I551" i="2"/>
  <c r="I299" i="2"/>
  <c r="K79" i="2"/>
  <c r="K21" i="5" s="1"/>
  <c r="J550" i="2"/>
  <c r="I550" i="2"/>
  <c r="J549" i="2"/>
  <c r="I549" i="2"/>
  <c r="L184" i="2"/>
  <c r="L78" i="2"/>
  <c r="L20" i="5" s="1"/>
  <c r="I139" i="2"/>
  <c r="I142" i="2" s="1"/>
  <c r="I145" i="2" s="1"/>
  <c r="I147" i="2" s="1"/>
  <c r="I148" i="2" s="1"/>
  <c r="I167" i="2"/>
  <c r="N61" i="2"/>
  <c r="N69" i="2" s="1"/>
  <c r="M77" i="2"/>
  <c r="M19" i="5" s="1"/>
  <c r="O59" i="2"/>
  <c r="O67" i="2" s="1"/>
  <c r="N75" i="2"/>
  <c r="N17" i="5" s="1"/>
  <c r="L73" i="2"/>
  <c r="L15" i="5" s="1"/>
  <c r="L71" i="2"/>
  <c r="N57" i="2"/>
  <c r="N65" i="2" s="1"/>
  <c r="M63" i="2"/>
  <c r="N62" i="2"/>
  <c r="N70" i="2" s="1"/>
  <c r="O60" i="2"/>
  <c r="O68" i="2" s="1"/>
  <c r="N76" i="2"/>
  <c r="N18" i="5" s="1"/>
  <c r="P458" i="2" l="1"/>
  <c r="P456" i="2" s="1"/>
  <c r="N66" i="2"/>
  <c r="N74" i="2" s="1"/>
  <c r="N16" i="5" s="1"/>
  <c r="O58" i="2"/>
  <c r="U777" i="2"/>
  <c r="U773" i="2" s="1"/>
  <c r="X44" i="2"/>
  <c r="X184" i="2" s="1"/>
  <c r="X50" i="2"/>
  <c r="V624" i="2"/>
  <c r="W529" i="2"/>
  <c r="W69" i="5" s="1"/>
  <c r="AB88" i="2"/>
  <c r="AA120" i="2"/>
  <c r="AA30" i="5" s="1"/>
  <c r="U659" i="2"/>
  <c r="U666" i="2" s="1"/>
  <c r="U690" i="2" s="1"/>
  <c r="U386" i="2"/>
  <c r="Y387" i="2"/>
  <c r="X476" i="2"/>
  <c r="X416" i="2"/>
  <c r="V547" i="2"/>
  <c r="V663" i="2"/>
  <c r="V776" i="2" s="1"/>
  <c r="Z13" i="2"/>
  <c r="W502" i="2"/>
  <c r="W531" i="2" s="1"/>
  <c r="W71" i="5" s="1"/>
  <c r="W442" i="2"/>
  <c r="X315" i="2"/>
  <c r="X587" i="2" s="1"/>
  <c r="X179" i="5" s="1"/>
  <c r="X331" i="2"/>
  <c r="X285" i="2"/>
  <c r="X314" i="2"/>
  <c r="X586" i="2" s="1"/>
  <c r="X178" i="5" s="1"/>
  <c r="X231" i="2"/>
  <c r="X152" i="2"/>
  <c r="X286" i="2"/>
  <c r="X550" i="2" s="1"/>
  <c r="X302" i="2"/>
  <c r="Y137" i="2"/>
  <c r="W588" i="2"/>
  <c r="W180" i="5" s="1"/>
  <c r="W360" i="2"/>
  <c r="X499" i="2"/>
  <c r="X528" i="2" s="1"/>
  <c r="X68" i="5" s="1"/>
  <c r="X439" i="2"/>
  <c r="W501" i="2"/>
  <c r="W530" i="2" s="1"/>
  <c r="W70" i="5" s="1"/>
  <c r="W441" i="2"/>
  <c r="V623" i="2"/>
  <c r="V388" i="2"/>
  <c r="V664" i="2"/>
  <c r="V777" i="2" s="1"/>
  <c r="AB87" i="2"/>
  <c r="AA119" i="2"/>
  <c r="AA90" i="2"/>
  <c r="AA185" i="2" s="1"/>
  <c r="Z382" i="2"/>
  <c r="Y471" i="2"/>
  <c r="Y411" i="2"/>
  <c r="X549" i="2"/>
  <c r="W343" i="2"/>
  <c r="V662" i="2"/>
  <c r="V480" i="2"/>
  <c r="V477" i="2" s="1"/>
  <c r="Y385" i="2"/>
  <c r="X474" i="2"/>
  <c r="X414" i="2"/>
  <c r="V659" i="2"/>
  <c r="V386" i="2"/>
  <c r="W505" i="2"/>
  <c r="W534" i="2" s="1"/>
  <c r="W74" i="5" s="1"/>
  <c r="W445" i="2"/>
  <c r="V625" i="2"/>
  <c r="Z122" i="2"/>
  <c r="Z32" i="5" s="1"/>
  <c r="Y367" i="2"/>
  <c r="Y398" i="2"/>
  <c r="Y384" i="2"/>
  <c r="X473" i="2"/>
  <c r="X413" i="2"/>
  <c r="W167" i="2"/>
  <c r="W344" i="2"/>
  <c r="W586" i="2"/>
  <c r="W178" i="5" s="1"/>
  <c r="Z381" i="2"/>
  <c r="Y470" i="2"/>
  <c r="Y410" i="2"/>
  <c r="Y42" i="2"/>
  <c r="Y27" i="2"/>
  <c r="Y383" i="2"/>
  <c r="X412" i="2"/>
  <c r="X472" i="2"/>
  <c r="W624" i="2"/>
  <c r="X427" i="2"/>
  <c r="X425" i="2" s="1"/>
  <c r="X396" i="2"/>
  <c r="X500" i="2"/>
  <c r="X529" i="2" s="1"/>
  <c r="X69" i="5" s="1"/>
  <c r="X440" i="2"/>
  <c r="V464" i="2"/>
  <c r="W549" i="2"/>
  <c r="W551" i="2"/>
  <c r="W299" i="2"/>
  <c r="W503" i="2"/>
  <c r="W532" i="2" s="1"/>
  <c r="W72" i="5" s="1"/>
  <c r="W443" i="2"/>
  <c r="W374" i="2"/>
  <c r="W391" i="2"/>
  <c r="W480" i="2" s="1"/>
  <c r="W477" i="2" s="1"/>
  <c r="W375" i="2"/>
  <c r="W186" i="2"/>
  <c r="W189" i="2" s="1"/>
  <c r="W192" i="2" s="1"/>
  <c r="W194" i="2" s="1"/>
  <c r="I178" i="5"/>
  <c r="J233" i="2"/>
  <c r="J236" i="2" s="1"/>
  <c r="J239" i="2" s="1"/>
  <c r="J241" i="2" s="1"/>
  <c r="J776" i="2"/>
  <c r="I775" i="2"/>
  <c r="J777" i="2"/>
  <c r="J660" i="2"/>
  <c r="M138" i="2"/>
  <c r="H475" i="2"/>
  <c r="J775" i="2"/>
  <c r="G772" i="2"/>
  <c r="G779" i="2" s="1"/>
  <c r="G803" i="2" s="1"/>
  <c r="I776" i="2"/>
  <c r="I777" i="2"/>
  <c r="K664" i="2"/>
  <c r="K388" i="2"/>
  <c r="L374" i="2"/>
  <c r="L662" i="2" s="1"/>
  <c r="L375" i="2"/>
  <c r="L663" i="2" s="1"/>
  <c r="L391" i="2"/>
  <c r="L480" i="2" s="1"/>
  <c r="L477" i="2" s="1"/>
  <c r="K663" i="2"/>
  <c r="I660" i="2"/>
  <c r="I196" i="2"/>
  <c r="J196" i="2"/>
  <c r="L186" i="2"/>
  <c r="L189" i="2" s="1"/>
  <c r="L192" i="2" s="1"/>
  <c r="L194" i="2" s="1"/>
  <c r="K195" i="2"/>
  <c r="K550" i="2"/>
  <c r="H553" i="2"/>
  <c r="H577" i="2" s="1"/>
  <c r="H772" i="2"/>
  <c r="H779" i="2" s="1"/>
  <c r="H803" i="2" s="1"/>
  <c r="K549" i="2"/>
  <c r="K775" i="2" s="1"/>
  <c r="K463" i="2"/>
  <c r="K139" i="2"/>
  <c r="K142" i="2" s="1"/>
  <c r="K145" i="2" s="1"/>
  <c r="K147" i="2" s="1"/>
  <c r="K148" i="2" s="1"/>
  <c r="K231" i="2"/>
  <c r="J149" i="2"/>
  <c r="J242" i="2"/>
  <c r="I149" i="2"/>
  <c r="I546" i="2" s="1"/>
  <c r="I242" i="2"/>
  <c r="I243" i="2" s="1"/>
  <c r="J167" i="2"/>
  <c r="I624" i="2"/>
  <c r="J586" i="2"/>
  <c r="J178" i="5" s="1"/>
  <c r="I625" i="2"/>
  <c r="I623" i="2"/>
  <c r="K587" i="2"/>
  <c r="K179" i="5" s="1"/>
  <c r="I547" i="2"/>
  <c r="J344" i="2"/>
  <c r="J360" i="2"/>
  <c r="J588" i="2"/>
  <c r="J180" i="5" s="1"/>
  <c r="Q280" i="2"/>
  <c r="P278" i="2"/>
  <c r="J343" i="2"/>
  <c r="J587" i="2"/>
  <c r="J179" i="5" s="1"/>
  <c r="J547" i="2"/>
  <c r="K551" i="2"/>
  <c r="K299" i="2"/>
  <c r="L79" i="2"/>
  <c r="L21" i="5" s="1"/>
  <c r="M78" i="2"/>
  <c r="M20" i="5" s="1"/>
  <c r="O61" i="2"/>
  <c r="O69" i="2" s="1"/>
  <c r="N77" i="2"/>
  <c r="N19" i="5" s="1"/>
  <c r="O62" i="2"/>
  <c r="O70" i="2" s="1"/>
  <c r="M73" i="2"/>
  <c r="M15" i="5" s="1"/>
  <c r="M71" i="2"/>
  <c r="O57" i="2"/>
  <c r="O65" i="2" s="1"/>
  <c r="N63" i="2"/>
  <c r="P59" i="2"/>
  <c r="P67" i="2" s="1"/>
  <c r="O75" i="2"/>
  <c r="O17" i="5" s="1"/>
  <c r="P60" i="2"/>
  <c r="P68" i="2" s="1"/>
  <c r="O76" i="2"/>
  <c r="O18" i="5" s="1"/>
  <c r="O66" i="2" l="1"/>
  <c r="O74" i="2" s="1"/>
  <c r="O16" i="5" s="1"/>
  <c r="P58" i="2"/>
  <c r="AA122" i="2"/>
  <c r="AA32" i="5" s="1"/>
  <c r="AA29" i="5"/>
  <c r="V660" i="2"/>
  <c r="V666" i="2" s="1"/>
  <c r="V690" i="2" s="1"/>
  <c r="Q458" i="2"/>
  <c r="Q456" i="2" s="1"/>
  <c r="R280" i="2"/>
  <c r="W664" i="2"/>
  <c r="W388" i="2"/>
  <c r="Z383" i="2"/>
  <c r="Y472" i="2"/>
  <c r="Y412" i="2"/>
  <c r="X624" i="2"/>
  <c r="Z398" i="2"/>
  <c r="Z367" i="2"/>
  <c r="AA215" i="2"/>
  <c r="AA13" i="2"/>
  <c r="W625" i="2"/>
  <c r="X505" i="2"/>
  <c r="X534" i="2" s="1"/>
  <c r="X74" i="5" s="1"/>
  <c r="X445" i="2"/>
  <c r="AA381" i="2"/>
  <c r="Z470" i="2"/>
  <c r="Z410" i="2"/>
  <c r="Z384" i="2"/>
  <c r="Y473" i="2"/>
  <c r="Y413" i="2"/>
  <c r="Z385" i="2"/>
  <c r="Y474" i="2"/>
  <c r="Y414" i="2"/>
  <c r="X623" i="2"/>
  <c r="Y500" i="2"/>
  <c r="Y529" i="2" s="1"/>
  <c r="Y69" i="5" s="1"/>
  <c r="Y440" i="2"/>
  <c r="X167" i="2"/>
  <c r="X588" i="2"/>
  <c r="X180" i="5" s="1"/>
  <c r="X360" i="2"/>
  <c r="V775" i="2"/>
  <c r="V773" i="2" s="1"/>
  <c r="X375" i="2"/>
  <c r="X663" i="2" s="1"/>
  <c r="X776" i="2" s="1"/>
  <c r="X374" i="2"/>
  <c r="X391" i="2"/>
  <c r="X480" i="2" s="1"/>
  <c r="X477" i="2" s="1"/>
  <c r="X186" i="2"/>
  <c r="X189" i="2" s="1"/>
  <c r="X192" i="2" s="1"/>
  <c r="X194" i="2" s="1"/>
  <c r="W195" i="2"/>
  <c r="W196" i="2" s="1"/>
  <c r="W777" i="2"/>
  <c r="Y44" i="2"/>
  <c r="Y184" i="2" s="1"/>
  <c r="Y231" i="2" s="1"/>
  <c r="Y50" i="2"/>
  <c r="Y427" i="2"/>
  <c r="Y425" i="2" s="1"/>
  <c r="Y396" i="2"/>
  <c r="AC87" i="2"/>
  <c r="AB119" i="2"/>
  <c r="AB29" i="5" s="1"/>
  <c r="AB90" i="2"/>
  <c r="AB185" i="2" s="1"/>
  <c r="Y286" i="2"/>
  <c r="Y302" i="2"/>
  <c r="Y315" i="2"/>
  <c r="Y587" i="2" s="1"/>
  <c r="Y179" i="5" s="1"/>
  <c r="Y331" i="2"/>
  <c r="Y285" i="2"/>
  <c r="Y549" i="2" s="1"/>
  <c r="Y314" i="2"/>
  <c r="Y586" i="2" s="1"/>
  <c r="Y178" i="5" s="1"/>
  <c r="Y152" i="2"/>
  <c r="Z137" i="2"/>
  <c r="X344" i="2"/>
  <c r="Z42" i="2"/>
  <c r="Z27" i="2"/>
  <c r="Z387" i="2"/>
  <c r="Y476" i="2"/>
  <c r="Y416" i="2"/>
  <c r="W547" i="2"/>
  <c r="W662" i="2"/>
  <c r="W775" i="2" s="1"/>
  <c r="X501" i="2"/>
  <c r="X530" i="2" s="1"/>
  <c r="X70" i="5" s="1"/>
  <c r="X441" i="2"/>
  <c r="Y499" i="2"/>
  <c r="Y528" i="2" s="1"/>
  <c r="Y68" i="5" s="1"/>
  <c r="Y439" i="2"/>
  <c r="W623" i="2"/>
  <c r="X502" i="2"/>
  <c r="X531" i="2" s="1"/>
  <c r="X71" i="5" s="1"/>
  <c r="X442" i="2"/>
  <c r="X503" i="2"/>
  <c r="X532" i="2" s="1"/>
  <c r="X72" i="5" s="1"/>
  <c r="X443" i="2"/>
  <c r="W463" i="2"/>
  <c r="AA382" i="2"/>
  <c r="Z471" i="2"/>
  <c r="Z411" i="2"/>
  <c r="W464" i="2"/>
  <c r="X551" i="2"/>
  <c r="X299" i="2"/>
  <c r="X343" i="2"/>
  <c r="Z215" i="2"/>
  <c r="W663" i="2"/>
  <c r="W776" i="2" s="1"/>
  <c r="AC88" i="2"/>
  <c r="AB120" i="2"/>
  <c r="AB30" i="5" s="1"/>
  <c r="J243" i="2"/>
  <c r="K776" i="2"/>
  <c r="K660" i="2"/>
  <c r="K777" i="2"/>
  <c r="J773" i="2"/>
  <c r="L463" i="2"/>
  <c r="M232" i="2"/>
  <c r="N138" i="2"/>
  <c r="I773" i="2"/>
  <c r="I386" i="2"/>
  <c r="I659" i="2"/>
  <c r="I666" i="2" s="1"/>
  <c r="I690" i="2" s="1"/>
  <c r="L664" i="2"/>
  <c r="L660" i="2" s="1"/>
  <c r="L388" i="2"/>
  <c r="J659" i="2"/>
  <c r="J666" i="2" s="1"/>
  <c r="J690" i="2" s="1"/>
  <c r="J386" i="2"/>
  <c r="L195" i="2"/>
  <c r="K196" i="2"/>
  <c r="J624" i="2"/>
  <c r="J625" i="2"/>
  <c r="J623" i="2"/>
  <c r="K624" i="2"/>
  <c r="K547" i="2"/>
  <c r="L550" i="2"/>
  <c r="L776" i="2" s="1"/>
  <c r="L464" i="2"/>
  <c r="I297" i="2"/>
  <c r="K149" i="2"/>
  <c r="K242" i="2"/>
  <c r="J297" i="2"/>
  <c r="J546" i="2"/>
  <c r="L139" i="2"/>
  <c r="L142" i="2" s="1"/>
  <c r="L145" i="2" s="1"/>
  <c r="L147" i="2" s="1"/>
  <c r="L148" i="2" s="1"/>
  <c r="L231" i="2"/>
  <c r="K167" i="2"/>
  <c r="K233" i="2"/>
  <c r="K236" i="2" s="1"/>
  <c r="K239" i="2" s="1"/>
  <c r="K241" i="2" s="1"/>
  <c r="I553" i="2"/>
  <c r="I577" i="2" s="1"/>
  <c r="K586" i="2"/>
  <c r="K178" i="5" s="1"/>
  <c r="Q278" i="2"/>
  <c r="K343" i="2"/>
  <c r="K344" i="2"/>
  <c r="K360" i="2"/>
  <c r="K588" i="2"/>
  <c r="K180" i="5" s="1"/>
  <c r="L549" i="2"/>
  <c r="L775" i="2" s="1"/>
  <c r="L551" i="2"/>
  <c r="L299" i="2"/>
  <c r="M79" i="2"/>
  <c r="M21" i="5" s="1"/>
  <c r="N184" i="2"/>
  <c r="M184" i="2"/>
  <c r="N78" i="2"/>
  <c r="N20" i="5" s="1"/>
  <c r="P61" i="2"/>
  <c r="P69" i="2" s="1"/>
  <c r="O77" i="2"/>
  <c r="O19" i="5" s="1"/>
  <c r="Q60" i="2"/>
  <c r="P76" i="2"/>
  <c r="P18" i="5" s="1"/>
  <c r="N73" i="2"/>
  <c r="N15" i="5" s="1"/>
  <c r="N71" i="2"/>
  <c r="P57" i="2"/>
  <c r="P65" i="2" s="1"/>
  <c r="O63" i="2"/>
  <c r="P62" i="2"/>
  <c r="P70" i="2" s="1"/>
  <c r="Q59" i="2"/>
  <c r="P75" i="2"/>
  <c r="P17" i="5" s="1"/>
  <c r="R59" i="2" l="1"/>
  <c r="R67" i="2" s="1"/>
  <c r="R75" i="2" s="1"/>
  <c r="R17" i="5" s="1"/>
  <c r="Q67" i="2"/>
  <c r="R60" i="2"/>
  <c r="R68" i="2" s="1"/>
  <c r="R76" i="2" s="1"/>
  <c r="R18" i="5" s="1"/>
  <c r="Q68" i="2"/>
  <c r="P66" i="2"/>
  <c r="P74" i="2" s="1"/>
  <c r="P16" i="5" s="1"/>
  <c r="Q58" i="2"/>
  <c r="W659" i="2"/>
  <c r="W386" i="2"/>
  <c r="Y623" i="2"/>
  <c r="X195" i="2"/>
  <c r="X196" i="2" s="1"/>
  <c r="S59" i="2"/>
  <c r="S67" i="2" s="1"/>
  <c r="Y505" i="2"/>
  <c r="Y534" i="2" s="1"/>
  <c r="Y74" i="5" s="1"/>
  <c r="Y445" i="2"/>
  <c r="Y167" i="2"/>
  <c r="Y588" i="2"/>
  <c r="Y180" i="5" s="1"/>
  <c r="Y360" i="2"/>
  <c r="AB13" i="2"/>
  <c r="AA384" i="2"/>
  <c r="Z473" i="2"/>
  <c r="Z413" i="2"/>
  <c r="X463" i="2"/>
  <c r="AA42" i="2"/>
  <c r="AA27" i="2"/>
  <c r="AA367" i="2"/>
  <c r="AA398" i="2"/>
  <c r="AA387" i="2"/>
  <c r="Z476" i="2"/>
  <c r="Z416" i="2"/>
  <c r="Y551" i="2"/>
  <c r="Y299" i="2"/>
  <c r="Y502" i="2"/>
  <c r="Y531" i="2" s="1"/>
  <c r="Y71" i="5" s="1"/>
  <c r="Y442" i="2"/>
  <c r="AD88" i="2"/>
  <c r="AC120" i="2"/>
  <c r="AC30" i="5" s="1"/>
  <c r="Z500" i="2"/>
  <c r="Z529" i="2" s="1"/>
  <c r="Z69" i="5" s="1"/>
  <c r="Z440" i="2"/>
  <c r="Z44" i="2"/>
  <c r="Z184" i="2" s="1"/>
  <c r="Z231" i="2" s="1"/>
  <c r="Z50" i="2"/>
  <c r="Y344" i="2"/>
  <c r="AB122" i="2"/>
  <c r="AB32" i="5" s="1"/>
  <c r="AA385" i="2"/>
  <c r="Z414" i="2"/>
  <c r="Z474" i="2"/>
  <c r="AB381" i="2"/>
  <c r="AA470" i="2"/>
  <c r="AA410" i="2"/>
  <c r="Y501" i="2"/>
  <c r="Y530" i="2" s="1"/>
  <c r="Y70" i="5" s="1"/>
  <c r="Y441" i="2"/>
  <c r="W660" i="2"/>
  <c r="AC119" i="2"/>
  <c r="AC29" i="5" s="1"/>
  <c r="AD87" i="2"/>
  <c r="AC90" i="2"/>
  <c r="AC185" i="2" s="1"/>
  <c r="X625" i="2"/>
  <c r="X464" i="2"/>
  <c r="Z427" i="2"/>
  <c r="Z425" i="2" s="1"/>
  <c r="Z396" i="2"/>
  <c r="S280" i="2"/>
  <c r="R458" i="2"/>
  <c r="R456" i="2" s="1"/>
  <c r="R278" i="2"/>
  <c r="Y343" i="2"/>
  <c r="Y375" i="2"/>
  <c r="Y464" i="2" s="1"/>
  <c r="Y374" i="2"/>
  <c r="Y463" i="2" s="1"/>
  <c r="Y391" i="2"/>
  <c r="Y186" i="2"/>
  <c r="Y189" i="2" s="1"/>
  <c r="Y192" i="2" s="1"/>
  <c r="Y194" i="2" s="1"/>
  <c r="AB382" i="2"/>
  <c r="AA471" i="2"/>
  <c r="AA411" i="2"/>
  <c r="Z286" i="2"/>
  <c r="Z550" i="2" s="1"/>
  <c r="Z302" i="2"/>
  <c r="Z315" i="2"/>
  <c r="Z331" i="2"/>
  <c r="Z285" i="2"/>
  <c r="Z549" i="2" s="1"/>
  <c r="Z314" i="2"/>
  <c r="Z152" i="2"/>
  <c r="AA137" i="2"/>
  <c r="W773" i="2"/>
  <c r="X664" i="2"/>
  <c r="X777" i="2" s="1"/>
  <c r="X388" i="2"/>
  <c r="Y503" i="2"/>
  <c r="Y532" i="2" s="1"/>
  <c r="Y72" i="5" s="1"/>
  <c r="Y443" i="2"/>
  <c r="Z499" i="2"/>
  <c r="Z528" i="2" s="1"/>
  <c r="Z68" i="5" s="1"/>
  <c r="Z439" i="2"/>
  <c r="X662" i="2"/>
  <c r="Y550" i="2"/>
  <c r="X547" i="2"/>
  <c r="AA383" i="2"/>
  <c r="Z472" i="2"/>
  <c r="Z412" i="2"/>
  <c r="K243" i="2"/>
  <c r="L233" i="2"/>
  <c r="L236" i="2" s="1"/>
  <c r="L239" i="2" s="1"/>
  <c r="L241" i="2" s="1"/>
  <c r="K773" i="2"/>
  <c r="I475" i="2"/>
  <c r="J475" i="2"/>
  <c r="N232" i="2"/>
  <c r="O138" i="2"/>
  <c r="L777" i="2"/>
  <c r="L773" i="2" s="1"/>
  <c r="N391" i="2"/>
  <c r="N480" i="2" s="1"/>
  <c r="N477" i="2" s="1"/>
  <c r="N374" i="2"/>
  <c r="N463" i="2" s="1"/>
  <c r="N375" i="2"/>
  <c r="N464" i="2" s="1"/>
  <c r="K386" i="2"/>
  <c r="K659" i="2"/>
  <c r="K666" i="2" s="1"/>
  <c r="K690" i="2" s="1"/>
  <c r="M391" i="2"/>
  <c r="M480" i="2" s="1"/>
  <c r="M477" i="2" s="1"/>
  <c r="M374" i="2"/>
  <c r="M463" i="2" s="1"/>
  <c r="M375" i="2"/>
  <c r="M464" i="2" s="1"/>
  <c r="I772" i="2"/>
  <c r="I779" i="2" s="1"/>
  <c r="I803" i="2" s="1"/>
  <c r="M186" i="2"/>
  <c r="M189" i="2" s="1"/>
  <c r="M192" i="2" s="1"/>
  <c r="M194" i="2" s="1"/>
  <c r="N186" i="2"/>
  <c r="N189" i="2" s="1"/>
  <c r="N192" i="2" s="1"/>
  <c r="N194" i="2" s="1"/>
  <c r="L196" i="2"/>
  <c r="K625" i="2"/>
  <c r="J553" i="2"/>
  <c r="J577" i="2" s="1"/>
  <c r="J772" i="2"/>
  <c r="J779" i="2" s="1"/>
  <c r="J803" i="2" s="1"/>
  <c r="K623" i="2"/>
  <c r="L167" i="2"/>
  <c r="L149" i="2"/>
  <c r="L242" i="2"/>
  <c r="K546" i="2"/>
  <c r="K297" i="2"/>
  <c r="L587" i="2"/>
  <c r="L179" i="5" s="1"/>
  <c r="L360" i="2"/>
  <c r="L588" i="2"/>
  <c r="L180" i="5" s="1"/>
  <c r="L344" i="2"/>
  <c r="L343" i="2"/>
  <c r="L586" i="2"/>
  <c r="L178" i="5" s="1"/>
  <c r="L547" i="2"/>
  <c r="N79" i="2"/>
  <c r="N21" i="5" s="1"/>
  <c r="O184" i="2"/>
  <c r="O78" i="2"/>
  <c r="O20" i="5" s="1"/>
  <c r="Q61" i="2"/>
  <c r="P77" i="2"/>
  <c r="P19" i="5" s="1"/>
  <c r="O73" i="2"/>
  <c r="O15" i="5" s="1"/>
  <c r="O71" i="2"/>
  <c r="Q57" i="2"/>
  <c r="P63" i="2"/>
  <c r="Q76" i="2"/>
  <c r="Q18" i="5" s="1"/>
  <c r="Q75" i="2"/>
  <c r="Q17" i="5" s="1"/>
  <c r="Q62" i="2"/>
  <c r="S60" i="2" l="1"/>
  <c r="S68" i="2" s="1"/>
  <c r="R62" i="2"/>
  <c r="R70" i="2" s="1"/>
  <c r="Q70" i="2"/>
  <c r="R57" i="2"/>
  <c r="R65" i="2" s="1"/>
  <c r="Q65" i="2"/>
  <c r="R61" i="2"/>
  <c r="R69" i="2" s="1"/>
  <c r="R77" i="2" s="1"/>
  <c r="R19" i="5" s="1"/>
  <c r="Q69" i="2"/>
  <c r="Q77" i="2" s="1"/>
  <c r="Q19" i="5" s="1"/>
  <c r="R58" i="2"/>
  <c r="Q66" i="2"/>
  <c r="Q74" i="2" s="1"/>
  <c r="Q16" i="5" s="1"/>
  <c r="AC122" i="2"/>
  <c r="AC32" i="5" s="1"/>
  <c r="W666" i="2"/>
  <c r="W690" i="2" s="1"/>
  <c r="X659" i="2"/>
  <c r="X386" i="2"/>
  <c r="S61" i="2"/>
  <c r="S69" i="2" s="1"/>
  <c r="Z343" i="2"/>
  <c r="Z551" i="2"/>
  <c r="Z547" i="2" s="1"/>
  <c r="Z299" i="2"/>
  <c r="Y664" i="2"/>
  <c r="Y777" i="2" s="1"/>
  <c r="Y388" i="2"/>
  <c r="S76" i="2"/>
  <c r="S18" i="5" s="1"/>
  <c r="T60" i="2"/>
  <c r="T68" i="2" s="1"/>
  <c r="T280" i="2"/>
  <c r="S458" i="2"/>
  <c r="S456" i="2" s="1"/>
  <c r="S278" i="2"/>
  <c r="AB385" i="2"/>
  <c r="AA474" i="2"/>
  <c r="AA414" i="2"/>
  <c r="AB398" i="2"/>
  <c r="AB367" i="2"/>
  <c r="Z502" i="2"/>
  <c r="Z531" i="2" s="1"/>
  <c r="Z71" i="5" s="1"/>
  <c r="Z442" i="2"/>
  <c r="S57" i="2"/>
  <c r="S65" i="2" s="1"/>
  <c r="Z501" i="2"/>
  <c r="Z530" i="2" s="1"/>
  <c r="Z70" i="5" s="1"/>
  <c r="Z441" i="2"/>
  <c r="AA314" i="2"/>
  <c r="AA586" i="2" s="1"/>
  <c r="AA178" i="5" s="1"/>
  <c r="AA286" i="2"/>
  <c r="AA550" i="2" s="1"/>
  <c r="AA302" i="2"/>
  <c r="AA331" i="2"/>
  <c r="AA315" i="2"/>
  <c r="AA587" i="2" s="1"/>
  <c r="AA179" i="5" s="1"/>
  <c r="AA285" i="2"/>
  <c r="AA549" i="2" s="1"/>
  <c r="AA152" i="2"/>
  <c r="AB137" i="2"/>
  <c r="AC382" i="2"/>
  <c r="AB471" i="2"/>
  <c r="AB411" i="2"/>
  <c r="AC381" i="2"/>
  <c r="AB470" i="2"/>
  <c r="AB410" i="2"/>
  <c r="Z391" i="2"/>
  <c r="Z480" i="2" s="1"/>
  <c r="Z477" i="2" s="1"/>
  <c r="Z375" i="2"/>
  <c r="Z464" i="2" s="1"/>
  <c r="Z374" i="2"/>
  <c r="Z463" i="2" s="1"/>
  <c r="Z186" i="2"/>
  <c r="Z189" i="2" s="1"/>
  <c r="Z192" i="2" s="1"/>
  <c r="Z194" i="2" s="1"/>
  <c r="Z195" i="2" s="1"/>
  <c r="Z196" i="2" s="1"/>
  <c r="Z505" i="2"/>
  <c r="Z534" i="2" s="1"/>
  <c r="Z74" i="5" s="1"/>
  <c r="Z445" i="2"/>
  <c r="Y662" i="2"/>
  <c r="T59" i="2"/>
  <c r="T67" i="2" s="1"/>
  <c r="S75" i="2"/>
  <c r="S17" i="5" s="1"/>
  <c r="X660" i="2"/>
  <c r="X666" i="2" s="1"/>
  <c r="X690" i="2" s="1"/>
  <c r="X775" i="2"/>
  <c r="X773" i="2" s="1"/>
  <c r="Z167" i="2"/>
  <c r="Z588" i="2"/>
  <c r="Z180" i="5" s="1"/>
  <c r="Z360" i="2"/>
  <c r="Z586" i="2"/>
  <c r="Z178" i="5" s="1"/>
  <c r="AC215" i="2"/>
  <c r="AC13" i="2"/>
  <c r="Y663" i="2"/>
  <c r="Y776" i="2" s="1"/>
  <c r="AE88" i="2"/>
  <c r="AD120" i="2"/>
  <c r="AD30" i="5" s="1"/>
  <c r="AA396" i="2"/>
  <c r="AA427" i="2"/>
  <c r="AA425" i="2" s="1"/>
  <c r="AA44" i="2"/>
  <c r="AA184" i="2" s="1"/>
  <c r="AA50" i="2"/>
  <c r="AB384" i="2"/>
  <c r="AA473" i="2"/>
  <c r="AA413" i="2"/>
  <c r="AB42" i="2"/>
  <c r="AB27" i="2"/>
  <c r="Y547" i="2"/>
  <c r="S62" i="2"/>
  <c r="S70" i="2" s="1"/>
  <c r="R78" i="2"/>
  <c r="R20" i="5" s="1"/>
  <c r="AB383" i="2"/>
  <c r="AA472" i="2"/>
  <c r="AA412" i="2"/>
  <c r="Z344" i="2"/>
  <c r="AA500" i="2"/>
  <c r="AA440" i="2"/>
  <c r="Y195" i="2"/>
  <c r="Y196" i="2" s="1"/>
  <c r="AE87" i="2"/>
  <c r="AD119" i="2"/>
  <c r="AD90" i="2"/>
  <c r="AD185" i="2" s="1"/>
  <c r="AA499" i="2"/>
  <c r="AA528" i="2" s="1"/>
  <c r="AA68" i="5" s="1"/>
  <c r="AA439" i="2"/>
  <c r="Z503" i="2"/>
  <c r="Z532" i="2" s="1"/>
  <c r="Z72" i="5" s="1"/>
  <c r="Z443" i="2"/>
  <c r="Z587" i="2"/>
  <c r="Z179" i="5" s="1"/>
  <c r="Y480" i="2"/>
  <c r="Y477" i="2" s="1"/>
  <c r="AB387" i="2"/>
  <c r="AA476" i="2"/>
  <c r="AA416" i="2"/>
  <c r="AB215" i="2"/>
  <c r="Y625" i="2"/>
  <c r="Y624" i="2"/>
  <c r="L243" i="2"/>
  <c r="P138" i="2"/>
  <c r="O232" i="2"/>
  <c r="K475" i="2"/>
  <c r="L386" i="2"/>
  <c r="L659" i="2"/>
  <c r="L666" i="2" s="1"/>
  <c r="L690" i="2" s="1"/>
  <c r="N663" i="2"/>
  <c r="M663" i="2"/>
  <c r="N662" i="2"/>
  <c r="M662" i="2"/>
  <c r="O375" i="2"/>
  <c r="O464" i="2" s="1"/>
  <c r="O391" i="2"/>
  <c r="O480" i="2" s="1"/>
  <c r="O477" i="2" s="1"/>
  <c r="O374" i="2"/>
  <c r="O463" i="2" s="1"/>
  <c r="M664" i="2"/>
  <c r="M388" i="2"/>
  <c r="N664" i="2"/>
  <c r="N388" i="2"/>
  <c r="O186" i="2"/>
  <c r="O189" i="2" s="1"/>
  <c r="O192" i="2" s="1"/>
  <c r="O194" i="2" s="1"/>
  <c r="N195" i="2"/>
  <c r="M195" i="2"/>
  <c r="L624" i="2"/>
  <c r="K553" i="2"/>
  <c r="K577" i="2" s="1"/>
  <c r="K772" i="2"/>
  <c r="K779" i="2" s="1"/>
  <c r="K803" i="2" s="1"/>
  <c r="L625" i="2"/>
  <c r="L623" i="2"/>
  <c r="N139" i="2"/>
  <c r="N142" i="2" s="1"/>
  <c r="N145" i="2" s="1"/>
  <c r="N147" i="2" s="1"/>
  <c r="N148" i="2" s="1"/>
  <c r="N231" i="2"/>
  <c r="M139" i="2"/>
  <c r="M142" i="2" s="1"/>
  <c r="M145" i="2" s="1"/>
  <c r="M147" i="2" s="1"/>
  <c r="M148" i="2" s="1"/>
  <c r="M231" i="2"/>
  <c r="L546" i="2"/>
  <c r="L297" i="2"/>
  <c r="M587" i="2"/>
  <c r="M179" i="5" s="1"/>
  <c r="M586" i="2"/>
  <c r="M344" i="2"/>
  <c r="M343" i="2"/>
  <c r="M360" i="2"/>
  <c r="M588" i="2"/>
  <c r="M180" i="5" s="1"/>
  <c r="N551" i="2"/>
  <c r="N299" i="2"/>
  <c r="N549" i="2"/>
  <c r="M549" i="2"/>
  <c r="M551" i="2"/>
  <c r="M299" i="2"/>
  <c r="N550" i="2"/>
  <c r="M550" i="2"/>
  <c r="O79" i="2"/>
  <c r="O21" i="5" s="1"/>
  <c r="M167" i="2"/>
  <c r="P78" i="2"/>
  <c r="P20" i="5" s="1"/>
  <c r="P73" i="2"/>
  <c r="P15" i="5" s="1"/>
  <c r="P71" i="2"/>
  <c r="Q63" i="2"/>
  <c r="R63" i="2" l="1"/>
  <c r="R138" i="2" s="1"/>
  <c r="R232" i="2" s="1"/>
  <c r="R233" i="2" s="1"/>
  <c r="R236" i="2" s="1"/>
  <c r="R239" i="2" s="1"/>
  <c r="R241" i="2" s="1"/>
  <c r="R66" i="2"/>
  <c r="R74" i="2" s="1"/>
  <c r="R16" i="5" s="1"/>
  <c r="S58" i="2"/>
  <c r="AD122" i="2"/>
  <c r="AD32" i="5" s="1"/>
  <c r="AD29" i="5"/>
  <c r="Z663" i="2"/>
  <c r="Z776" i="2" s="1"/>
  <c r="AA623" i="2"/>
  <c r="AC387" i="2"/>
  <c r="AB416" i="2"/>
  <c r="AB476" i="2"/>
  <c r="AA624" i="2"/>
  <c r="AA501" i="2"/>
  <c r="AA530" i="2" s="1"/>
  <c r="AA70" i="5" s="1"/>
  <c r="AA441" i="2"/>
  <c r="T62" i="2"/>
  <c r="T70" i="2" s="1"/>
  <c r="S78" i="2"/>
  <c r="S20" i="5" s="1"/>
  <c r="AA502" i="2"/>
  <c r="AA531" i="2" s="1"/>
  <c r="AA71" i="5" s="1"/>
  <c r="AA442" i="2"/>
  <c r="AA374" i="2"/>
  <c r="AA662" i="2" s="1"/>
  <c r="AA775" i="2" s="1"/>
  <c r="AA391" i="2"/>
  <c r="AA480" i="2" s="1"/>
  <c r="AA477" i="2" s="1"/>
  <c r="AA375" i="2"/>
  <c r="AA663" i="2" s="1"/>
  <c r="AA776" i="2" s="1"/>
  <c r="AA186" i="2"/>
  <c r="AA189" i="2" s="1"/>
  <c r="AA192" i="2" s="1"/>
  <c r="AA194" i="2" s="1"/>
  <c r="AF88" i="2"/>
  <c r="AF120" i="2" s="1"/>
  <c r="AF30" i="5" s="1"/>
  <c r="AE120" i="2"/>
  <c r="AE30" i="5" s="1"/>
  <c r="Z623" i="2"/>
  <c r="Z659" i="2"/>
  <c r="Z386" i="2"/>
  <c r="AB499" i="2"/>
  <c r="AB528" i="2" s="1"/>
  <c r="AB68" i="5" s="1"/>
  <c r="AB439" i="2"/>
  <c r="AD382" i="2"/>
  <c r="AC471" i="2"/>
  <c r="AC411" i="2"/>
  <c r="AA167" i="2"/>
  <c r="AA588" i="2"/>
  <c r="AA180" i="5" s="1"/>
  <c r="AA360" i="2"/>
  <c r="R139" i="2"/>
  <c r="R142" i="2" s="1"/>
  <c r="R145" i="2" s="1"/>
  <c r="R147" i="2" s="1"/>
  <c r="R148" i="2" s="1"/>
  <c r="AB396" i="2"/>
  <c r="AB427" i="2"/>
  <c r="AB425" i="2" s="1"/>
  <c r="AA503" i="2"/>
  <c r="AA532" i="2" s="1"/>
  <c r="AA72" i="5" s="1"/>
  <c r="AA443" i="2"/>
  <c r="T61" i="2"/>
  <c r="T69" i="2" s="1"/>
  <c r="S77" i="2"/>
  <c r="S19" i="5" s="1"/>
  <c r="AE119" i="2"/>
  <c r="AF87" i="2"/>
  <c r="AE90" i="2"/>
  <c r="AE185" i="2" s="1"/>
  <c r="AA529" i="2"/>
  <c r="AA69" i="5" s="1"/>
  <c r="Z625" i="2"/>
  <c r="U59" i="2"/>
  <c r="U67" i="2" s="1"/>
  <c r="T75" i="2"/>
  <c r="T17" i="5" s="1"/>
  <c r="Z662" i="2"/>
  <c r="AA231" i="2"/>
  <c r="AA551" i="2"/>
  <c r="AA547" i="2" s="1"/>
  <c r="AA299" i="2"/>
  <c r="T57" i="2"/>
  <c r="T65" i="2" s="1"/>
  <c r="S63" i="2"/>
  <c r="S138" i="2" s="1"/>
  <c r="AA505" i="2"/>
  <c r="AA534" i="2" s="1"/>
  <c r="AA74" i="5" s="1"/>
  <c r="AA445" i="2"/>
  <c r="Z624" i="2"/>
  <c r="AC383" i="2"/>
  <c r="AB472" i="2"/>
  <c r="AB412" i="2"/>
  <c r="AC384" i="2"/>
  <c r="AB473" i="2"/>
  <c r="AB413" i="2"/>
  <c r="AC42" i="2"/>
  <c r="AC27" i="2"/>
  <c r="AD381" i="2"/>
  <c r="AC470" i="2"/>
  <c r="AC410" i="2"/>
  <c r="AB500" i="2"/>
  <c r="AB529" i="2" s="1"/>
  <c r="AB69" i="5" s="1"/>
  <c r="AB440" i="2"/>
  <c r="R73" i="2"/>
  <c r="R71" i="2"/>
  <c r="AC367" i="2"/>
  <c r="AC398" i="2"/>
  <c r="AC385" i="2"/>
  <c r="AB474" i="2"/>
  <c r="AB414" i="2"/>
  <c r="U280" i="2"/>
  <c r="T278" i="2"/>
  <c r="T458" i="2"/>
  <c r="T456" i="2" s="1"/>
  <c r="AD13" i="2"/>
  <c r="Y659" i="2"/>
  <c r="Y386" i="2"/>
  <c r="AB44" i="2"/>
  <c r="AB184" i="2" s="1"/>
  <c r="AB50" i="2"/>
  <c r="Y660" i="2"/>
  <c r="Y666" i="2" s="1"/>
  <c r="Y690" i="2" s="1"/>
  <c r="Y775" i="2"/>
  <c r="Y773" i="2" s="1"/>
  <c r="Z388" i="2"/>
  <c r="Z664" i="2"/>
  <c r="Z777" i="2" s="1"/>
  <c r="AB315" i="2"/>
  <c r="AB331" i="2"/>
  <c r="AB285" i="2"/>
  <c r="AB314" i="2"/>
  <c r="AB586" i="2" s="1"/>
  <c r="AB178" i="5" s="1"/>
  <c r="AB302" i="2"/>
  <c r="AB152" i="2"/>
  <c r="AB286" i="2"/>
  <c r="AC137" i="2"/>
  <c r="AA344" i="2"/>
  <c r="AA343" i="2"/>
  <c r="T76" i="2"/>
  <c r="T18" i="5" s="1"/>
  <c r="U60" i="2"/>
  <c r="U68" i="2" s="1"/>
  <c r="M178" i="5"/>
  <c r="M233" i="2"/>
  <c r="M236" i="2" s="1"/>
  <c r="M239" i="2" s="1"/>
  <c r="M241" i="2" s="1"/>
  <c r="N233" i="2"/>
  <c r="N236" i="2" s="1"/>
  <c r="N239" i="2" s="1"/>
  <c r="N241" i="2" s="1"/>
  <c r="N777" i="2"/>
  <c r="N775" i="2"/>
  <c r="M777" i="2"/>
  <c r="M776" i="2"/>
  <c r="M775" i="2"/>
  <c r="P232" i="2"/>
  <c r="Q138" i="2"/>
  <c r="L475" i="2"/>
  <c r="N776" i="2"/>
  <c r="M660" i="2"/>
  <c r="N660" i="2"/>
  <c r="O662" i="2"/>
  <c r="O664" i="2"/>
  <c r="O388" i="2"/>
  <c r="O663" i="2"/>
  <c r="M196" i="2"/>
  <c r="N196" i="2"/>
  <c r="O195" i="2"/>
  <c r="L553" i="2"/>
  <c r="L577" i="2" s="1"/>
  <c r="L772" i="2"/>
  <c r="L779" i="2" s="1"/>
  <c r="L803" i="2" s="1"/>
  <c r="M149" i="2"/>
  <c r="M242" i="2"/>
  <c r="N167" i="2"/>
  <c r="O139" i="2"/>
  <c r="O142" i="2" s="1"/>
  <c r="O145" i="2" s="1"/>
  <c r="O147" i="2" s="1"/>
  <c r="O148" i="2" s="1"/>
  <c r="O231" i="2"/>
  <c r="N149" i="2"/>
  <c r="N242" i="2"/>
  <c r="M623" i="2"/>
  <c r="N586" i="2"/>
  <c r="N178" i="5" s="1"/>
  <c r="M624" i="2"/>
  <c r="M625" i="2"/>
  <c r="N343" i="2"/>
  <c r="N344" i="2"/>
  <c r="N587" i="2"/>
  <c r="N179" i="5" s="1"/>
  <c r="N360" i="2"/>
  <c r="N588" i="2"/>
  <c r="N180" i="5" s="1"/>
  <c r="N547" i="2"/>
  <c r="O551" i="2"/>
  <c r="O299" i="2"/>
  <c r="M547" i="2"/>
  <c r="O550" i="2"/>
  <c r="O549" i="2"/>
  <c r="Q184" i="2"/>
  <c r="P184" i="2"/>
  <c r="Q78" i="2"/>
  <c r="Q20" i="5" s="1"/>
  <c r="P79" i="2"/>
  <c r="P21" i="5" s="1"/>
  <c r="Q73" i="2"/>
  <c r="Q15" i="5" s="1"/>
  <c r="Q71" i="2"/>
  <c r="R79" i="2" l="1"/>
  <c r="R21" i="5" s="1"/>
  <c r="R15" i="5"/>
  <c r="S66" i="2"/>
  <c r="S74" i="2" s="1"/>
  <c r="S16" i="5" s="1"/>
  <c r="T58" i="2"/>
  <c r="AE122" i="2"/>
  <c r="AE32" i="5" s="1"/>
  <c r="AE29" i="5"/>
  <c r="AA463" i="2"/>
  <c r="AA464" i="2"/>
  <c r="AB551" i="2"/>
  <c r="AB299" i="2"/>
  <c r="AB344" i="2"/>
  <c r="AB375" i="2"/>
  <c r="AB464" i="2" s="1"/>
  <c r="AB374" i="2"/>
  <c r="AB662" i="2" s="1"/>
  <c r="AB391" i="2"/>
  <c r="AB480" i="2" s="1"/>
  <c r="AB477" i="2" s="1"/>
  <c r="AB186" i="2"/>
  <c r="AB189" i="2" s="1"/>
  <c r="AB192" i="2" s="1"/>
  <c r="AB194" i="2" s="1"/>
  <c r="AD42" i="2"/>
  <c r="AD27" i="2"/>
  <c r="AD385" i="2"/>
  <c r="AC474" i="2"/>
  <c r="AC414" i="2"/>
  <c r="AE381" i="2"/>
  <c r="AD410" i="2"/>
  <c r="AD470" i="2"/>
  <c r="AC44" i="2"/>
  <c r="AC184" i="2" s="1"/>
  <c r="AC50" i="2"/>
  <c r="AD384" i="2"/>
  <c r="AC473" i="2"/>
  <c r="AC413" i="2"/>
  <c r="U57" i="2"/>
  <c r="U65" i="2" s="1"/>
  <c r="T63" i="2"/>
  <c r="T138" i="2" s="1"/>
  <c r="U75" i="2"/>
  <c r="U17" i="5" s="1"/>
  <c r="V59" i="2"/>
  <c r="V67" i="2" s="1"/>
  <c r="R149" i="2"/>
  <c r="R242" i="2"/>
  <c r="R243" i="2" s="1"/>
  <c r="AA664" i="2"/>
  <c r="AA660" i="2" s="1"/>
  <c r="AA388" i="2"/>
  <c r="AD387" i="2"/>
  <c r="AC476" i="2"/>
  <c r="AC416" i="2"/>
  <c r="AB343" i="2"/>
  <c r="AD215" i="2"/>
  <c r="V280" i="2"/>
  <c r="U278" i="2"/>
  <c r="U458" i="2"/>
  <c r="U456" i="2" s="1"/>
  <c r="AC396" i="2"/>
  <c r="AC427" i="2"/>
  <c r="AC425" i="2" s="1"/>
  <c r="AB501" i="2"/>
  <c r="AB530" i="2" s="1"/>
  <c r="AB70" i="5" s="1"/>
  <c r="AB441" i="2"/>
  <c r="AC500" i="2"/>
  <c r="AC529" i="2" s="1"/>
  <c r="AC69" i="5" s="1"/>
  <c r="AC440" i="2"/>
  <c r="T78" i="2"/>
  <c r="T20" i="5" s="1"/>
  <c r="U62" i="2"/>
  <c r="U70" i="2" s="1"/>
  <c r="V60" i="2"/>
  <c r="V68" i="2" s="1"/>
  <c r="U76" i="2"/>
  <c r="U18" i="5" s="1"/>
  <c r="AB587" i="2"/>
  <c r="AB179" i="5" s="1"/>
  <c r="AB167" i="2"/>
  <c r="AB503" i="2"/>
  <c r="AB532" i="2" s="1"/>
  <c r="AB72" i="5" s="1"/>
  <c r="AB443" i="2"/>
  <c r="AB549" i="2"/>
  <c r="AC499" i="2"/>
  <c r="AC528" i="2" s="1"/>
  <c r="AC68" i="5" s="1"/>
  <c r="AC439" i="2"/>
  <c r="AB502" i="2"/>
  <c r="AB531" i="2" s="1"/>
  <c r="AB71" i="5" s="1"/>
  <c r="AB442" i="2"/>
  <c r="S232" i="2"/>
  <c r="S233" i="2" s="1"/>
  <c r="S236" i="2" s="1"/>
  <c r="S239" i="2" s="1"/>
  <c r="S241" i="2" s="1"/>
  <c r="S139" i="2"/>
  <c r="S142" i="2" s="1"/>
  <c r="S145" i="2" s="1"/>
  <c r="S147" i="2" s="1"/>
  <c r="S148" i="2" s="1"/>
  <c r="AE215" i="2"/>
  <c r="AE13" i="2"/>
  <c r="AA625" i="2"/>
  <c r="AA195" i="2"/>
  <c r="AA196" i="2" s="1"/>
  <c r="AC286" i="2"/>
  <c r="AC302" i="2"/>
  <c r="AC315" i="2"/>
  <c r="AC587" i="2" s="1"/>
  <c r="AC179" i="5" s="1"/>
  <c r="AC331" i="2"/>
  <c r="AC285" i="2"/>
  <c r="AC314" i="2"/>
  <c r="AC586" i="2" s="1"/>
  <c r="AC178" i="5" s="1"/>
  <c r="AC231" i="2"/>
  <c r="AC152" i="2"/>
  <c r="AD137" i="2"/>
  <c r="AB231" i="2"/>
  <c r="AB588" i="2"/>
  <c r="AB180" i="5" s="1"/>
  <c r="AB360" i="2"/>
  <c r="AD398" i="2"/>
  <c r="AD367" i="2"/>
  <c r="AB550" i="2"/>
  <c r="AD383" i="2"/>
  <c r="AC472" i="2"/>
  <c r="AC412" i="2"/>
  <c r="S73" i="2"/>
  <c r="Z660" i="2"/>
  <c r="Z666" i="2" s="1"/>
  <c r="Z690" i="2" s="1"/>
  <c r="Z775" i="2"/>
  <c r="Z773" i="2" s="1"/>
  <c r="AF90" i="2"/>
  <c r="AF185" i="2" s="1"/>
  <c r="AF119" i="2"/>
  <c r="T77" i="2"/>
  <c r="T19" i="5" s="1"/>
  <c r="U61" i="2"/>
  <c r="U69" i="2" s="1"/>
  <c r="AE382" i="2"/>
  <c r="AD471" i="2"/>
  <c r="AD411" i="2"/>
  <c r="AB663" i="2"/>
  <c r="AB505" i="2"/>
  <c r="AB534" i="2" s="1"/>
  <c r="AB74" i="5" s="1"/>
  <c r="AB445" i="2"/>
  <c r="Q232" i="2"/>
  <c r="N243" i="2"/>
  <c r="M243" i="2"/>
  <c r="O233" i="2"/>
  <c r="O236" i="2" s="1"/>
  <c r="O239" i="2" s="1"/>
  <c r="O241" i="2" s="1"/>
  <c r="N773" i="2"/>
  <c r="O775" i="2"/>
  <c r="M773" i="2"/>
  <c r="O777" i="2"/>
  <c r="O776" i="2"/>
  <c r="N659" i="2"/>
  <c r="N666" i="2" s="1"/>
  <c r="N690" i="2" s="1"/>
  <c r="N386" i="2"/>
  <c r="Q391" i="2"/>
  <c r="Q374" i="2"/>
  <c r="Q375" i="2"/>
  <c r="M386" i="2"/>
  <c r="M659" i="2"/>
  <c r="M666" i="2" s="1"/>
  <c r="M690" i="2" s="1"/>
  <c r="P374" i="2"/>
  <c r="P463" i="2" s="1"/>
  <c r="P375" i="2"/>
  <c r="P464" i="2" s="1"/>
  <c r="P391" i="2"/>
  <c r="P480" i="2" s="1"/>
  <c r="P477" i="2" s="1"/>
  <c r="O660" i="2"/>
  <c r="O196" i="2"/>
  <c r="Q186" i="2"/>
  <c r="Q189" i="2" s="1"/>
  <c r="Q192" i="2" s="1"/>
  <c r="Q194" i="2" s="1"/>
  <c r="P186" i="2"/>
  <c r="P189" i="2" s="1"/>
  <c r="P192" i="2" s="1"/>
  <c r="P194" i="2" s="1"/>
  <c r="N625" i="2"/>
  <c r="N623" i="2"/>
  <c r="N624" i="2"/>
  <c r="O167" i="2"/>
  <c r="N546" i="2"/>
  <c r="N297" i="2"/>
  <c r="O149" i="2"/>
  <c r="O242" i="2"/>
  <c r="M546" i="2"/>
  <c r="M297" i="2"/>
  <c r="O586" i="2"/>
  <c r="O178" i="5" s="1"/>
  <c r="O344" i="2"/>
  <c r="O360" i="2"/>
  <c r="O588" i="2"/>
  <c r="O180" i="5" s="1"/>
  <c r="O343" i="2"/>
  <c r="O587" i="2"/>
  <c r="O179" i="5" s="1"/>
  <c r="O547" i="2"/>
  <c r="Q79" i="2"/>
  <c r="Q21" i="5" s="1"/>
  <c r="P231" i="2"/>
  <c r="S71" i="2" l="1"/>
  <c r="AF122" i="2"/>
  <c r="AF32" i="5" s="1"/>
  <c r="AF29" i="5"/>
  <c r="T66" i="2"/>
  <c r="T74" i="2" s="1"/>
  <c r="T16" i="5" s="1"/>
  <c r="U58" i="2"/>
  <c r="S79" i="2"/>
  <c r="S21" i="5" s="1"/>
  <c r="S15" i="5"/>
  <c r="AB463" i="2"/>
  <c r="AB776" i="2"/>
  <c r="V61" i="2"/>
  <c r="V69" i="2" s="1"/>
  <c r="U77" i="2"/>
  <c r="U19" i="5" s="1"/>
  <c r="Q463" i="2"/>
  <c r="R662" i="2"/>
  <c r="AC501" i="2"/>
  <c r="AC530" i="2" s="1"/>
  <c r="AC70" i="5" s="1"/>
  <c r="AC441" i="2"/>
  <c r="S149" i="2"/>
  <c r="S242" i="2"/>
  <c r="S243" i="2" s="1"/>
  <c r="AB624" i="2"/>
  <c r="W59" i="2"/>
  <c r="W67" i="2" s="1"/>
  <c r="V75" i="2"/>
  <c r="V17" i="5" s="1"/>
  <c r="AF381" i="2"/>
  <c r="AE470" i="2"/>
  <c r="AE410" i="2"/>
  <c r="Q480" i="2"/>
  <c r="Q477" i="2" s="1"/>
  <c r="R664" i="2"/>
  <c r="R777" i="2" s="1"/>
  <c r="AA777" i="2"/>
  <c r="AA773" i="2" s="1"/>
  <c r="AE398" i="2"/>
  <c r="AE367" i="2"/>
  <c r="AC344" i="2"/>
  <c r="AE387" i="2"/>
  <c r="AD476" i="2"/>
  <c r="AD416" i="2"/>
  <c r="AC502" i="2"/>
  <c r="AC531" i="2" s="1"/>
  <c r="AC71" i="5" s="1"/>
  <c r="AC442" i="2"/>
  <c r="AC375" i="2"/>
  <c r="AC464" i="2" s="1"/>
  <c r="AC374" i="2"/>
  <c r="AC662" i="2" s="1"/>
  <c r="AC391" i="2"/>
  <c r="AC480" i="2" s="1"/>
  <c r="AC477" i="2" s="1"/>
  <c r="AC186" i="2"/>
  <c r="AC189" i="2" s="1"/>
  <c r="AC192" i="2" s="1"/>
  <c r="AC194" i="2" s="1"/>
  <c r="AC503" i="2"/>
  <c r="AC532" i="2" s="1"/>
  <c r="AC72" i="5" s="1"/>
  <c r="AC443" i="2"/>
  <c r="AD44" i="2"/>
  <c r="AD184" i="2" s="1"/>
  <c r="AD231" i="2" s="1"/>
  <c r="AD50" i="2"/>
  <c r="AC663" i="2"/>
  <c r="AA659" i="2"/>
  <c r="AA666" i="2" s="1"/>
  <c r="AA690" i="2" s="1"/>
  <c r="AA386" i="2"/>
  <c r="AB625" i="2"/>
  <c r="AC167" i="2"/>
  <c r="AC588" i="2"/>
  <c r="AC180" i="5" s="1"/>
  <c r="AC360" i="2"/>
  <c r="T73" i="2"/>
  <c r="AD500" i="2"/>
  <c r="AD529" i="2" s="1"/>
  <c r="AD69" i="5" s="1"/>
  <c r="AD440" i="2"/>
  <c r="AF13" i="2"/>
  <c r="AE383" i="2"/>
  <c r="AD472" i="2"/>
  <c r="AD412" i="2"/>
  <c r="AD427" i="2"/>
  <c r="AD425" i="2" s="1"/>
  <c r="AD396" i="2"/>
  <c r="AD286" i="2"/>
  <c r="AD302" i="2"/>
  <c r="AD315" i="2"/>
  <c r="AD331" i="2"/>
  <c r="AD285" i="2"/>
  <c r="AD152" i="2"/>
  <c r="AD314" i="2"/>
  <c r="AD586" i="2" s="1"/>
  <c r="AD178" i="5" s="1"/>
  <c r="AE137" i="2"/>
  <c r="AC343" i="2"/>
  <c r="AC551" i="2"/>
  <c r="AC299" i="2"/>
  <c r="AE42" i="2"/>
  <c r="AE27" i="2"/>
  <c r="V76" i="2"/>
  <c r="V18" i="5" s="1"/>
  <c r="W60" i="2"/>
  <c r="W68" i="2" s="1"/>
  <c r="W280" i="2"/>
  <c r="V278" i="2"/>
  <c r="V458" i="2"/>
  <c r="V456" i="2" s="1"/>
  <c r="AC550" i="2"/>
  <c r="T232" i="2"/>
  <c r="T233" i="2" s="1"/>
  <c r="T236" i="2" s="1"/>
  <c r="T239" i="2" s="1"/>
  <c r="T241" i="2" s="1"/>
  <c r="T139" i="2"/>
  <c r="T142" i="2" s="1"/>
  <c r="T145" i="2" s="1"/>
  <c r="T147" i="2" s="1"/>
  <c r="T148" i="2" s="1"/>
  <c r="AB195" i="2"/>
  <c r="AB196" i="2" s="1"/>
  <c r="AB547" i="2"/>
  <c r="AB775" i="2"/>
  <c r="AC505" i="2"/>
  <c r="AC534" i="2" s="1"/>
  <c r="AC74" i="5" s="1"/>
  <c r="AC445" i="2"/>
  <c r="R546" i="2"/>
  <c r="R297" i="2"/>
  <c r="R475" i="2" s="1"/>
  <c r="V57" i="2"/>
  <c r="V65" i="2" s="1"/>
  <c r="U63" i="2"/>
  <c r="U138" i="2" s="1"/>
  <c r="AE384" i="2"/>
  <c r="AD473" i="2"/>
  <c r="AD413" i="2"/>
  <c r="AD499" i="2"/>
  <c r="AD528" i="2" s="1"/>
  <c r="AD68" i="5" s="1"/>
  <c r="AD439" i="2"/>
  <c r="AE385" i="2"/>
  <c r="AD474" i="2"/>
  <c r="AD414" i="2"/>
  <c r="AB664" i="2"/>
  <c r="AB660" i="2" s="1"/>
  <c r="AB388" i="2"/>
  <c r="Q464" i="2"/>
  <c r="R663" i="2"/>
  <c r="R776" i="2" s="1"/>
  <c r="U78" i="2"/>
  <c r="U20" i="5" s="1"/>
  <c r="V62" i="2"/>
  <c r="V70" i="2" s="1"/>
  <c r="AF382" i="2"/>
  <c r="AE471" i="2"/>
  <c r="AE411" i="2"/>
  <c r="AB623" i="2"/>
  <c r="AC549" i="2"/>
  <c r="AC623" i="2" s="1"/>
  <c r="O243" i="2"/>
  <c r="P233" i="2"/>
  <c r="P236" i="2" s="1"/>
  <c r="P239" i="2" s="1"/>
  <c r="P241" i="2" s="1"/>
  <c r="O773" i="2"/>
  <c r="N475" i="2"/>
  <c r="M475" i="2"/>
  <c r="Q663" i="2"/>
  <c r="P663" i="2"/>
  <c r="Q662" i="2"/>
  <c r="P662" i="2"/>
  <c r="O386" i="2"/>
  <c r="O659" i="2"/>
  <c r="O666" i="2" s="1"/>
  <c r="O690" i="2" s="1"/>
  <c r="P664" i="2"/>
  <c r="P388" i="2"/>
  <c r="Q664" i="2"/>
  <c r="Q388" i="2"/>
  <c r="P195" i="2"/>
  <c r="Q195" i="2"/>
  <c r="O625" i="2"/>
  <c r="M553" i="2"/>
  <c r="M577" i="2" s="1"/>
  <c r="M772" i="2"/>
  <c r="M779" i="2" s="1"/>
  <c r="M803" i="2" s="1"/>
  <c r="N553" i="2"/>
  <c r="N577" i="2" s="1"/>
  <c r="N772" i="2"/>
  <c r="N779" i="2" s="1"/>
  <c r="N803" i="2" s="1"/>
  <c r="O624" i="2"/>
  <c r="O623" i="2"/>
  <c r="O297" i="2"/>
  <c r="O546" i="2"/>
  <c r="Q139" i="2"/>
  <c r="Q142" i="2" s="1"/>
  <c r="Q145" i="2" s="1"/>
  <c r="Q147" i="2" s="1"/>
  <c r="Q148" i="2" s="1"/>
  <c r="Q231" i="2"/>
  <c r="P586" i="2"/>
  <c r="P178" i="5" s="1"/>
  <c r="P360" i="2"/>
  <c r="P588" i="2"/>
  <c r="P180" i="5" s="1"/>
  <c r="P344" i="2"/>
  <c r="P587" i="2"/>
  <c r="P179" i="5" s="1"/>
  <c r="P343" i="2"/>
  <c r="P551" i="2"/>
  <c r="P299" i="2"/>
  <c r="Q551" i="2"/>
  <c r="Q299" i="2"/>
  <c r="Q550" i="2"/>
  <c r="P550" i="2"/>
  <c r="Q549" i="2"/>
  <c r="P549" i="2"/>
  <c r="P139" i="2"/>
  <c r="P142" i="2" s="1"/>
  <c r="P145" i="2" s="1"/>
  <c r="P147" i="2" s="1"/>
  <c r="P148" i="2" s="1"/>
  <c r="P167" i="2"/>
  <c r="T71" i="2" l="1"/>
  <c r="T79" i="2"/>
  <c r="T21" i="5" s="1"/>
  <c r="T15" i="5"/>
  <c r="U66" i="2"/>
  <c r="U74" i="2" s="1"/>
  <c r="U16" i="5" s="1"/>
  <c r="V58" i="2"/>
  <c r="AC776" i="2"/>
  <c r="AB659" i="2"/>
  <c r="AB666" i="2" s="1"/>
  <c r="AB690" i="2" s="1"/>
  <c r="AB386" i="2"/>
  <c r="V78" i="2"/>
  <c r="V20" i="5" s="1"/>
  <c r="W62" i="2"/>
  <c r="W70" i="2" s="1"/>
  <c r="AB777" i="2"/>
  <c r="AB773" i="2" s="1"/>
  <c r="AD502" i="2"/>
  <c r="AD531" i="2" s="1"/>
  <c r="AD71" i="5" s="1"/>
  <c r="AD442" i="2"/>
  <c r="U73" i="2"/>
  <c r="X280" i="2"/>
  <c r="W278" i="2"/>
  <c r="W458" i="2"/>
  <c r="W456" i="2" s="1"/>
  <c r="AD501" i="2"/>
  <c r="AD530" i="2" s="1"/>
  <c r="AD70" i="5" s="1"/>
  <c r="AD441" i="2"/>
  <c r="AF215" i="2"/>
  <c r="AD505" i="2"/>
  <c r="AD534" i="2" s="1"/>
  <c r="AD74" i="5" s="1"/>
  <c r="AD445" i="2"/>
  <c r="W75" i="2"/>
  <c r="W17" i="5" s="1"/>
  <c r="X59" i="2"/>
  <c r="X67" i="2" s="1"/>
  <c r="S546" i="2"/>
  <c r="S297" i="2"/>
  <c r="S475" i="2" s="1"/>
  <c r="AD549" i="2"/>
  <c r="AD623" i="2" s="1"/>
  <c r="AE500" i="2"/>
  <c r="AE440" i="2"/>
  <c r="AF385" i="2"/>
  <c r="AE474" i="2"/>
  <c r="AE414" i="2"/>
  <c r="W57" i="2"/>
  <c r="W65" i="2" s="1"/>
  <c r="V63" i="2"/>
  <c r="V138" i="2" s="1"/>
  <c r="T149" i="2"/>
  <c r="T242" i="2"/>
  <c r="T243" i="2" s="1"/>
  <c r="AD343" i="2"/>
  <c r="AD588" i="2"/>
  <c r="AD180" i="5" s="1"/>
  <c r="AD360" i="2"/>
  <c r="AC195" i="2"/>
  <c r="AC196" i="2" s="1"/>
  <c r="AF367" i="2"/>
  <c r="AF398" i="2"/>
  <c r="AF470" i="2"/>
  <c r="AF410" i="2"/>
  <c r="AF384" i="2"/>
  <c r="AE473" i="2"/>
  <c r="AE413" i="2"/>
  <c r="W76" i="2"/>
  <c r="W18" i="5" s="1"/>
  <c r="X60" i="2"/>
  <c r="X68" i="2" s="1"/>
  <c r="AD167" i="2"/>
  <c r="AD344" i="2"/>
  <c r="AF383" i="2"/>
  <c r="AE472" i="2"/>
  <c r="AE412" i="2"/>
  <c r="AC625" i="2"/>
  <c r="AD391" i="2"/>
  <c r="AD480" i="2" s="1"/>
  <c r="AD477" i="2" s="1"/>
  <c r="AD375" i="2"/>
  <c r="AD374" i="2"/>
  <c r="AD463" i="2" s="1"/>
  <c r="AD186" i="2"/>
  <c r="AD189" i="2" s="1"/>
  <c r="AD192" i="2" s="1"/>
  <c r="AD194" i="2" s="1"/>
  <c r="AD195" i="2" s="1"/>
  <c r="AD196" i="2" s="1"/>
  <c r="AC664" i="2"/>
  <c r="AC660" i="2" s="1"/>
  <c r="AC388" i="2"/>
  <c r="AF387" i="2"/>
  <c r="AE476" i="2"/>
  <c r="AE416" i="2"/>
  <c r="AD587" i="2"/>
  <c r="AD179" i="5" s="1"/>
  <c r="W61" i="2"/>
  <c r="W69" i="2" s="1"/>
  <c r="V77" i="2"/>
  <c r="V19" i="5" s="1"/>
  <c r="AC775" i="2"/>
  <c r="AC547" i="2"/>
  <c r="AF471" i="2"/>
  <c r="AF411" i="2"/>
  <c r="AD503" i="2"/>
  <c r="AD532" i="2" s="1"/>
  <c r="AD72" i="5" s="1"/>
  <c r="AD443" i="2"/>
  <c r="U232" i="2"/>
  <c r="U233" i="2" s="1"/>
  <c r="U236" i="2" s="1"/>
  <c r="U239" i="2" s="1"/>
  <c r="U241" i="2" s="1"/>
  <c r="U139" i="2"/>
  <c r="U142" i="2" s="1"/>
  <c r="U145" i="2" s="1"/>
  <c r="U147" i="2" s="1"/>
  <c r="U148" i="2" s="1"/>
  <c r="R772" i="2"/>
  <c r="R553" i="2"/>
  <c r="R577" i="2" s="1"/>
  <c r="AE44" i="2"/>
  <c r="AE184" i="2" s="1"/>
  <c r="AE50" i="2"/>
  <c r="AE314" i="2"/>
  <c r="AE586" i="2" s="1"/>
  <c r="AE178" i="5" s="1"/>
  <c r="AE286" i="2"/>
  <c r="AE550" i="2" s="1"/>
  <c r="AE302" i="2"/>
  <c r="AE285" i="2"/>
  <c r="AE331" i="2"/>
  <c r="AE315" i="2"/>
  <c r="AE231" i="2"/>
  <c r="AE152" i="2"/>
  <c r="AF137" i="2"/>
  <c r="AD551" i="2"/>
  <c r="AD299" i="2"/>
  <c r="AF42" i="2"/>
  <c r="AF27" i="2"/>
  <c r="AC624" i="2"/>
  <c r="AD550" i="2"/>
  <c r="AE396" i="2"/>
  <c r="AE427" i="2"/>
  <c r="AE425" i="2" s="1"/>
  <c r="AE499" i="2"/>
  <c r="AE528" i="2" s="1"/>
  <c r="AE68" i="5" s="1"/>
  <c r="AE439" i="2"/>
  <c r="R660" i="2"/>
  <c r="R666" i="2" s="1"/>
  <c r="R690" i="2" s="1"/>
  <c r="R775" i="2"/>
  <c r="R773" i="2" s="1"/>
  <c r="AC463" i="2"/>
  <c r="Q233" i="2"/>
  <c r="Q236" i="2" s="1"/>
  <c r="Q239" i="2" s="1"/>
  <c r="Q241" i="2" s="1"/>
  <c r="P775" i="2"/>
  <c r="P776" i="2"/>
  <c r="Q776" i="2"/>
  <c r="Q775" i="2"/>
  <c r="Q777" i="2"/>
  <c r="P777" i="2"/>
  <c r="O475" i="2"/>
  <c r="P660" i="2"/>
  <c r="Q660" i="2"/>
  <c r="Q196" i="2"/>
  <c r="P196" i="2"/>
  <c r="O553" i="2"/>
  <c r="O577" i="2" s="1"/>
  <c r="O772" i="2"/>
  <c r="O779" i="2" s="1"/>
  <c r="O803" i="2" s="1"/>
  <c r="Q167" i="2"/>
  <c r="P149" i="2"/>
  <c r="P297" i="2" s="1"/>
  <c r="P242" i="2"/>
  <c r="P243" i="2" s="1"/>
  <c r="Q149" i="2"/>
  <c r="Q242" i="2"/>
  <c r="P623" i="2"/>
  <c r="Q587" i="2"/>
  <c r="Q179" i="5" s="1"/>
  <c r="Q586" i="2"/>
  <c r="Q178" i="5" s="1"/>
  <c r="P624" i="2"/>
  <c r="P625" i="2"/>
  <c r="Q344" i="2"/>
  <c r="Q343" i="2"/>
  <c r="Q360" i="2"/>
  <c r="Q588" i="2"/>
  <c r="Q180" i="5" s="1"/>
  <c r="P547" i="2"/>
  <c r="Q547" i="2"/>
  <c r="U71" i="2" l="1"/>
  <c r="V66" i="2"/>
  <c r="V74" i="2" s="1"/>
  <c r="V16" i="5" s="1"/>
  <c r="W58" i="2"/>
  <c r="U79" i="2"/>
  <c r="U21" i="5" s="1"/>
  <c r="U15" i="5"/>
  <c r="R779" i="2"/>
  <c r="R803" i="2" s="1"/>
  <c r="AD662" i="2"/>
  <c r="AD775" i="2" s="1"/>
  <c r="AC659" i="2"/>
  <c r="AC666" i="2" s="1"/>
  <c r="AC690" i="2" s="1"/>
  <c r="AC386" i="2"/>
  <c r="AF44" i="2"/>
  <c r="AF184" i="2" s="1"/>
  <c r="AF231" i="2" s="1"/>
  <c r="AF50" i="2"/>
  <c r="AE551" i="2"/>
  <c r="AE299" i="2"/>
  <c r="AE374" i="2"/>
  <c r="AE463" i="2" s="1"/>
  <c r="AE391" i="2"/>
  <c r="AE480" i="2" s="1"/>
  <c r="AE477" i="2" s="1"/>
  <c r="AE375" i="2"/>
  <c r="AE464" i="2" s="1"/>
  <c r="AE186" i="2"/>
  <c r="AE189" i="2" s="1"/>
  <c r="AE192" i="2" s="1"/>
  <c r="AE194" i="2" s="1"/>
  <c r="AD624" i="2"/>
  <c r="AE501" i="2"/>
  <c r="AE530" i="2" s="1"/>
  <c r="AE70" i="5" s="1"/>
  <c r="AE441" i="2"/>
  <c r="AC777" i="2"/>
  <c r="AC773" i="2" s="1"/>
  <c r="V232" i="2"/>
  <c r="V233" i="2" s="1"/>
  <c r="V236" i="2" s="1"/>
  <c r="V239" i="2" s="1"/>
  <c r="V241" i="2" s="1"/>
  <c r="V139" i="2"/>
  <c r="V142" i="2" s="1"/>
  <c r="V145" i="2" s="1"/>
  <c r="V147" i="2" s="1"/>
  <c r="V148" i="2" s="1"/>
  <c r="AD547" i="2"/>
  <c r="AD663" i="2"/>
  <c r="AD776" i="2" s="1"/>
  <c r="AE344" i="2"/>
  <c r="U149" i="2"/>
  <c r="U242" i="2"/>
  <c r="U243" i="2" s="1"/>
  <c r="AE505" i="2"/>
  <c r="AE534" i="2" s="1"/>
  <c r="AE74" i="5" s="1"/>
  <c r="AE445" i="2"/>
  <c r="AD388" i="2"/>
  <c r="AD664" i="2"/>
  <c r="AD777" i="2" s="1"/>
  <c r="Y60" i="2"/>
  <c r="Y68" i="2" s="1"/>
  <c r="X76" i="2"/>
  <c r="X18" i="5" s="1"/>
  <c r="AF473" i="2"/>
  <c r="AF413" i="2"/>
  <c r="AF396" i="2"/>
  <c r="AF427" i="2"/>
  <c r="AF425" i="2" s="1"/>
  <c r="AD625" i="2"/>
  <c r="X57" i="2"/>
  <c r="X65" i="2" s="1"/>
  <c r="W63" i="2"/>
  <c r="W138" i="2" s="1"/>
  <c r="AF474" i="2"/>
  <c r="AF414" i="2"/>
  <c r="AF315" i="2"/>
  <c r="AF331" i="2"/>
  <c r="AF285" i="2"/>
  <c r="AF549" i="2" s="1"/>
  <c r="AF314" i="2"/>
  <c r="AF586" i="2" s="1"/>
  <c r="AF178" i="5" s="1"/>
  <c r="AF286" i="2"/>
  <c r="AF152" i="2"/>
  <c r="AF302" i="2"/>
  <c r="AE588" i="2"/>
  <c r="AE180" i="5" s="1"/>
  <c r="AE360" i="2"/>
  <c r="AE343" i="2"/>
  <c r="AF500" i="2"/>
  <c r="AF529" i="2" s="1"/>
  <c r="AF69" i="5" s="1"/>
  <c r="AF440" i="2"/>
  <c r="AD659" i="2"/>
  <c r="AD386" i="2"/>
  <c r="AF412" i="2"/>
  <c r="AF472" i="2"/>
  <c r="AE587" i="2"/>
  <c r="AE179" i="5" s="1"/>
  <c r="V73" i="2"/>
  <c r="V71" i="2"/>
  <c r="S772" i="2"/>
  <c r="S779" i="2" s="1"/>
  <c r="S803" i="2" s="1"/>
  <c r="S553" i="2"/>
  <c r="S577" i="2" s="1"/>
  <c r="W78" i="2"/>
  <c r="W20" i="5" s="1"/>
  <c r="X62" i="2"/>
  <c r="X70" i="2" s="1"/>
  <c r="AE167" i="2"/>
  <c r="W77" i="2"/>
  <c r="W19" i="5" s="1"/>
  <c r="X61" i="2"/>
  <c r="X69" i="2" s="1"/>
  <c r="AF476" i="2"/>
  <c r="AF416" i="2"/>
  <c r="AE662" i="2"/>
  <c r="AE502" i="2"/>
  <c r="AE531" i="2" s="1"/>
  <c r="AE71" i="5" s="1"/>
  <c r="AE442" i="2"/>
  <c r="AF499" i="2"/>
  <c r="AF528" i="2" s="1"/>
  <c r="AF68" i="5" s="1"/>
  <c r="AF439" i="2"/>
  <c r="T546" i="2"/>
  <c r="T297" i="2"/>
  <c r="T475" i="2" s="1"/>
  <c r="AE503" i="2"/>
  <c r="AE532" i="2" s="1"/>
  <c r="AE72" i="5" s="1"/>
  <c r="AE443" i="2"/>
  <c r="AE529" i="2"/>
  <c r="AE69" i="5" s="1"/>
  <c r="Y59" i="2"/>
  <c r="Y67" i="2" s="1"/>
  <c r="X75" i="2"/>
  <c r="X17" i="5" s="1"/>
  <c r="AD464" i="2"/>
  <c r="AE549" i="2"/>
  <c r="Y280" i="2"/>
  <c r="X278" i="2"/>
  <c r="X458" i="2"/>
  <c r="X456" i="2" s="1"/>
  <c r="Q243" i="2"/>
  <c r="Q773" i="2"/>
  <c r="P773" i="2"/>
  <c r="P546" i="2"/>
  <c r="P553" i="2" s="1"/>
  <c r="P577" i="2" s="1"/>
  <c r="P386" i="2"/>
  <c r="P475" i="2" s="1"/>
  <c r="P659" i="2"/>
  <c r="P666" i="2" s="1"/>
  <c r="P690" i="2" s="1"/>
  <c r="Q386" i="2"/>
  <c r="Q659" i="2"/>
  <c r="Q666" i="2" s="1"/>
  <c r="Q690" i="2" s="1"/>
  <c r="Q625" i="2"/>
  <c r="Q624" i="2"/>
  <c r="Q623" i="2"/>
  <c r="Q546" i="2"/>
  <c r="Q297" i="2"/>
  <c r="V79" i="2" l="1"/>
  <c r="V21" i="5" s="1"/>
  <c r="V15" i="5"/>
  <c r="W66" i="2"/>
  <c r="W74" i="2" s="1"/>
  <c r="W16" i="5" s="1"/>
  <c r="X58" i="2"/>
  <c r="AE663" i="2"/>
  <c r="AE776" i="2" s="1"/>
  <c r="AD660" i="2"/>
  <c r="AF623" i="2"/>
  <c r="AE547" i="2"/>
  <c r="AE775" i="2"/>
  <c r="AE625" i="2"/>
  <c r="AF344" i="2"/>
  <c r="AF503" i="2"/>
  <c r="AF532" i="2" s="1"/>
  <c r="AF72" i="5" s="1"/>
  <c r="AF443" i="2"/>
  <c r="W73" i="2"/>
  <c r="W71" i="2"/>
  <c r="Z60" i="2"/>
  <c r="Z68" i="2" s="1"/>
  <c r="Y76" i="2"/>
  <c r="Y18" i="5" s="1"/>
  <c r="AF587" i="2"/>
  <c r="AF179" i="5" s="1"/>
  <c r="T772" i="2"/>
  <c r="T779" i="2" s="1"/>
  <c r="T803" i="2" s="1"/>
  <c r="T553" i="2"/>
  <c r="T577" i="2" s="1"/>
  <c r="AF505" i="2"/>
  <c r="AF534" i="2" s="1"/>
  <c r="AF74" i="5" s="1"/>
  <c r="AF445" i="2"/>
  <c r="X78" i="2"/>
  <c r="X20" i="5" s="1"/>
  <c r="Y62" i="2"/>
  <c r="Y70" i="2" s="1"/>
  <c r="AE624" i="2"/>
  <c r="AD666" i="2"/>
  <c r="AD690" i="2" s="1"/>
  <c r="AF551" i="2"/>
  <c r="AF299" i="2"/>
  <c r="AF343" i="2"/>
  <c r="AF502" i="2"/>
  <c r="AF531" i="2" s="1"/>
  <c r="AF71" i="5" s="1"/>
  <c r="AF442" i="2"/>
  <c r="AF550" i="2"/>
  <c r="AD773" i="2"/>
  <c r="AE195" i="2"/>
  <c r="AE196" i="2" s="1"/>
  <c r="AF375" i="2"/>
  <c r="AF464" i="2" s="1"/>
  <c r="AF374" i="2"/>
  <c r="AF463" i="2" s="1"/>
  <c r="AF391" i="2"/>
  <c r="AF480" i="2" s="1"/>
  <c r="AF477" i="2" s="1"/>
  <c r="AF186" i="2"/>
  <c r="AF189" i="2" s="1"/>
  <c r="AF192" i="2" s="1"/>
  <c r="AF194" i="2" s="1"/>
  <c r="AF167" i="2"/>
  <c r="W232" i="2"/>
  <c r="W233" i="2" s="1"/>
  <c r="W236" i="2" s="1"/>
  <c r="W239" i="2" s="1"/>
  <c r="W241" i="2" s="1"/>
  <c r="W139" i="2"/>
  <c r="W142" i="2" s="1"/>
  <c r="W145" i="2" s="1"/>
  <c r="W147" i="2" s="1"/>
  <c r="W148" i="2" s="1"/>
  <c r="Z280" i="2"/>
  <c r="Y278" i="2"/>
  <c r="Y458" i="2"/>
  <c r="Y456" i="2" s="1"/>
  <c r="Y75" i="2"/>
  <c r="Y17" i="5" s="1"/>
  <c r="Z59" i="2"/>
  <c r="Z67" i="2" s="1"/>
  <c r="X77" i="2"/>
  <c r="X19" i="5" s="1"/>
  <c r="Y61" i="2"/>
  <c r="Y69" i="2" s="1"/>
  <c r="AF501" i="2"/>
  <c r="AF530" i="2" s="1"/>
  <c r="AF70" i="5" s="1"/>
  <c r="AF441" i="2"/>
  <c r="AF588" i="2"/>
  <c r="AF180" i="5" s="1"/>
  <c r="AF360" i="2"/>
  <c r="Y57" i="2"/>
  <c r="Y65" i="2" s="1"/>
  <c r="X63" i="2"/>
  <c r="X138" i="2" s="1"/>
  <c r="U546" i="2"/>
  <c r="U297" i="2"/>
  <c r="U475" i="2" s="1"/>
  <c r="V149" i="2"/>
  <c r="V242" i="2"/>
  <c r="V243" i="2" s="1"/>
  <c r="AE664" i="2"/>
  <c r="AE388" i="2"/>
  <c r="AE623" i="2"/>
  <c r="Q475" i="2"/>
  <c r="P772" i="2"/>
  <c r="P779" i="2" s="1"/>
  <c r="P803" i="2" s="1"/>
  <c r="Q553" i="2"/>
  <c r="Q577" i="2" s="1"/>
  <c r="Q772" i="2"/>
  <c r="Q779" i="2" s="1"/>
  <c r="Q803" i="2" s="1"/>
  <c r="AE660" i="2" l="1"/>
  <c r="W79" i="2"/>
  <c r="W21" i="5" s="1"/>
  <c r="W15" i="5"/>
  <c r="X66" i="2"/>
  <c r="X74" i="2" s="1"/>
  <c r="X16" i="5" s="1"/>
  <c r="Y58" i="2"/>
  <c r="AF547" i="2"/>
  <c r="AF663" i="2"/>
  <c r="AF776" i="2" s="1"/>
  <c r="AE777" i="2"/>
  <c r="AE773" i="2" s="1"/>
  <c r="AE659" i="2"/>
  <c r="AE386" i="2"/>
  <c r="X232" i="2"/>
  <c r="X233" i="2" s="1"/>
  <c r="X236" i="2" s="1"/>
  <c r="X239" i="2" s="1"/>
  <c r="X241" i="2" s="1"/>
  <c r="X139" i="2"/>
  <c r="X142" i="2" s="1"/>
  <c r="X145" i="2" s="1"/>
  <c r="X147" i="2" s="1"/>
  <c r="X148" i="2" s="1"/>
  <c r="Y77" i="2"/>
  <c r="Y19" i="5" s="1"/>
  <c r="Z61" i="2"/>
  <c r="Z69" i="2" s="1"/>
  <c r="W149" i="2"/>
  <c r="W242" i="2"/>
  <c r="W243" i="2" s="1"/>
  <c r="AF624" i="2"/>
  <c r="X73" i="2"/>
  <c r="V546" i="2"/>
  <c r="V297" i="2"/>
  <c r="V475" i="2" s="1"/>
  <c r="Z57" i="2"/>
  <c r="Z65" i="2" s="1"/>
  <c r="Y63" i="2"/>
  <c r="Y138" i="2" s="1"/>
  <c r="AA59" i="2"/>
  <c r="AA67" i="2" s="1"/>
  <c r="Z75" i="2"/>
  <c r="Z17" i="5" s="1"/>
  <c r="AF195" i="2"/>
  <c r="AF196" i="2" s="1"/>
  <c r="Z76" i="2"/>
  <c r="Z18" i="5" s="1"/>
  <c r="AA60" i="2"/>
  <c r="AA68" i="2" s="1"/>
  <c r="AE666" i="2"/>
  <c r="AE690" i="2" s="1"/>
  <c r="U772" i="2"/>
  <c r="U779" i="2" s="1"/>
  <c r="U803" i="2" s="1"/>
  <c r="U553" i="2"/>
  <c r="U577" i="2" s="1"/>
  <c r="AF625" i="2"/>
  <c r="AA280" i="2"/>
  <c r="Z278" i="2"/>
  <c r="Z458" i="2"/>
  <c r="Z456" i="2" s="1"/>
  <c r="AF664" i="2"/>
  <c r="AF777" i="2" s="1"/>
  <c r="AF388" i="2"/>
  <c r="Y78" i="2"/>
  <c r="Y20" i="5" s="1"/>
  <c r="Z62" i="2"/>
  <c r="Z70" i="2" s="1"/>
  <c r="AF662" i="2"/>
  <c r="X71" i="2" l="1"/>
  <c r="X79" i="2"/>
  <c r="X21" i="5" s="1"/>
  <c r="X15" i="5"/>
  <c r="Y66" i="2"/>
  <c r="Y74" i="2" s="1"/>
  <c r="Y16" i="5" s="1"/>
  <c r="Z58" i="2"/>
  <c r="Z63" i="2" s="1"/>
  <c r="Z138" i="2" s="1"/>
  <c r="AF659" i="2"/>
  <c r="AF386" i="2"/>
  <c r="AF660" i="2"/>
  <c r="AF775" i="2"/>
  <c r="AF773" i="2" s="1"/>
  <c r="AB60" i="2"/>
  <c r="AB68" i="2" s="1"/>
  <c r="AA76" i="2"/>
  <c r="AA18" i="5" s="1"/>
  <c r="Y232" i="2"/>
  <c r="Y233" i="2" s="1"/>
  <c r="Y236" i="2" s="1"/>
  <c r="Y239" i="2" s="1"/>
  <c r="Y241" i="2" s="1"/>
  <c r="Y139" i="2"/>
  <c r="Y142" i="2" s="1"/>
  <c r="Y145" i="2" s="1"/>
  <c r="Y147" i="2" s="1"/>
  <c r="Y148" i="2" s="1"/>
  <c r="V772" i="2"/>
  <c r="V779" i="2" s="1"/>
  <c r="V803" i="2" s="1"/>
  <c r="V553" i="2"/>
  <c r="V577" i="2" s="1"/>
  <c r="AB280" i="2"/>
  <c r="AA278" i="2"/>
  <c r="AA458" i="2"/>
  <c r="AA456" i="2" s="1"/>
  <c r="AA57" i="2"/>
  <c r="AA65" i="2" s="1"/>
  <c r="Z77" i="2"/>
  <c r="Z19" i="5" s="1"/>
  <c r="AA61" i="2"/>
  <c r="AA69" i="2" s="1"/>
  <c r="Z78" i="2"/>
  <c r="Z20" i="5" s="1"/>
  <c r="AA62" i="2"/>
  <c r="AA70" i="2" s="1"/>
  <c r="Y73" i="2"/>
  <c r="Y71" i="2"/>
  <c r="W546" i="2"/>
  <c r="W297" i="2"/>
  <c r="W475" i="2" s="1"/>
  <c r="AA75" i="2"/>
  <c r="AA17" i="5" s="1"/>
  <c r="AB59" i="2"/>
  <c r="AB67" i="2" s="1"/>
  <c r="X149" i="2"/>
  <c r="X242" i="2"/>
  <c r="X243" i="2" s="1"/>
  <c r="Y79" i="2" l="1"/>
  <c r="Y21" i="5" s="1"/>
  <c r="Y15" i="5"/>
  <c r="Z66" i="2"/>
  <c r="Z74" i="2" s="1"/>
  <c r="Z16" i="5" s="1"/>
  <c r="AA58" i="2"/>
  <c r="AF666" i="2"/>
  <c r="AF690" i="2" s="1"/>
  <c r="AA78" i="2"/>
  <c r="AA20" i="5" s="1"/>
  <c r="AB62" i="2"/>
  <c r="AB70" i="2" s="1"/>
  <c r="W772" i="2"/>
  <c r="W779" i="2" s="1"/>
  <c r="W803" i="2" s="1"/>
  <c r="W553" i="2"/>
  <c r="W577" i="2" s="1"/>
  <c r="Z232" i="2"/>
  <c r="Z233" i="2" s="1"/>
  <c r="Z236" i="2" s="1"/>
  <c r="Z239" i="2" s="1"/>
  <c r="Z241" i="2" s="1"/>
  <c r="Z139" i="2"/>
  <c r="Z142" i="2" s="1"/>
  <c r="Z145" i="2" s="1"/>
  <c r="Z147" i="2" s="1"/>
  <c r="Z148" i="2" s="1"/>
  <c r="AC59" i="2"/>
  <c r="AC67" i="2" s="1"/>
  <c r="AB75" i="2"/>
  <c r="AB17" i="5" s="1"/>
  <c r="AB57" i="2"/>
  <c r="AB65" i="2" s="1"/>
  <c r="AA63" i="2"/>
  <c r="AA138" i="2" s="1"/>
  <c r="X546" i="2"/>
  <c r="X297" i="2"/>
  <c r="X475" i="2" s="1"/>
  <c r="AA77" i="2"/>
  <c r="AA19" i="5" s="1"/>
  <c r="AB61" i="2"/>
  <c r="AB69" i="2" s="1"/>
  <c r="Z73" i="2"/>
  <c r="AC280" i="2"/>
  <c r="AB278" i="2"/>
  <c r="AB458" i="2"/>
  <c r="AB456" i="2" s="1"/>
  <c r="Y149" i="2"/>
  <c r="Y242" i="2"/>
  <c r="Y243" i="2" s="1"/>
  <c r="AB76" i="2"/>
  <c r="AB18" i="5" s="1"/>
  <c r="AC60" i="2"/>
  <c r="AC68" i="2" s="1"/>
  <c r="Z71" i="2" l="1"/>
  <c r="Z79" i="2"/>
  <c r="Z21" i="5" s="1"/>
  <c r="Z15" i="5"/>
  <c r="AA66" i="2"/>
  <c r="AA74" i="2" s="1"/>
  <c r="AA16" i="5" s="1"/>
  <c r="AB58" i="2"/>
  <c r="AD60" i="2"/>
  <c r="AD68" i="2" s="1"/>
  <c r="AC76" i="2"/>
  <c r="AC18" i="5" s="1"/>
  <c r="Y546" i="2"/>
  <c r="Y297" i="2"/>
  <c r="Y475" i="2" s="1"/>
  <c r="AD280" i="2"/>
  <c r="AC278" i="2"/>
  <c r="AC458" i="2"/>
  <c r="AC456" i="2" s="1"/>
  <c r="AA73" i="2"/>
  <c r="AA71" i="2"/>
  <c r="AB78" i="2"/>
  <c r="AB20" i="5" s="1"/>
  <c r="AC62" i="2"/>
  <c r="AC70" i="2" s="1"/>
  <c r="AC57" i="2"/>
  <c r="AC65" i="2" s="1"/>
  <c r="AB63" i="2"/>
  <c r="AB138" i="2" s="1"/>
  <c r="Z149" i="2"/>
  <c r="Z242" i="2"/>
  <c r="Z243" i="2" s="1"/>
  <c r="X772" i="2"/>
  <c r="X779" i="2" s="1"/>
  <c r="X803" i="2" s="1"/>
  <c r="X553" i="2"/>
  <c r="X577" i="2" s="1"/>
  <c r="AB77" i="2"/>
  <c r="AB19" i="5" s="1"/>
  <c r="AC61" i="2"/>
  <c r="AC69" i="2" s="1"/>
  <c r="AA232" i="2"/>
  <c r="AA233" i="2" s="1"/>
  <c r="AA236" i="2" s="1"/>
  <c r="AA239" i="2" s="1"/>
  <c r="AA241" i="2" s="1"/>
  <c r="AA139" i="2"/>
  <c r="AA142" i="2" s="1"/>
  <c r="AA145" i="2" s="1"/>
  <c r="AA147" i="2" s="1"/>
  <c r="AD59" i="2"/>
  <c r="AD67" i="2" s="1"/>
  <c r="AC75" i="2"/>
  <c r="AC17" i="5" s="1"/>
  <c r="AA79" i="2" l="1"/>
  <c r="AA21" i="5" s="1"/>
  <c r="AA15" i="5"/>
  <c r="AB66" i="2"/>
  <c r="AB74" i="2" s="1"/>
  <c r="AB16" i="5" s="1"/>
  <c r="AC58" i="2"/>
  <c r="AE59" i="2"/>
  <c r="AE67" i="2" s="1"/>
  <c r="AD75" i="2"/>
  <c r="AD17" i="5" s="1"/>
  <c r="Z546" i="2"/>
  <c r="Z297" i="2"/>
  <c r="Z475" i="2" s="1"/>
  <c r="AC78" i="2"/>
  <c r="AC20" i="5" s="1"/>
  <c r="AD62" i="2"/>
  <c r="AD70" i="2" s="1"/>
  <c r="AB232" i="2"/>
  <c r="AB233" i="2" s="1"/>
  <c r="AB236" i="2" s="1"/>
  <c r="AB239" i="2" s="1"/>
  <c r="AB241" i="2" s="1"/>
  <c r="AB139" i="2"/>
  <c r="AB142" i="2" s="1"/>
  <c r="AB145" i="2" s="1"/>
  <c r="AB147" i="2" s="1"/>
  <c r="AB148" i="2" s="1"/>
  <c r="Y772" i="2"/>
  <c r="Y779" i="2" s="1"/>
  <c r="Y803" i="2" s="1"/>
  <c r="Y553" i="2"/>
  <c r="Y577" i="2" s="1"/>
  <c r="AC77" i="2"/>
  <c r="AC19" i="5" s="1"/>
  <c r="AD61" i="2"/>
  <c r="AD69" i="2" s="1"/>
  <c r="AB73" i="2"/>
  <c r="AA148" i="2"/>
  <c r="AA242" i="2" s="1"/>
  <c r="AA243" i="2" s="1"/>
  <c r="AD57" i="2"/>
  <c r="AD65" i="2" s="1"/>
  <c r="AC63" i="2"/>
  <c r="AC138" i="2" s="1"/>
  <c r="AE280" i="2"/>
  <c r="AD278" i="2"/>
  <c r="AD458" i="2"/>
  <c r="AD456" i="2" s="1"/>
  <c r="AE60" i="2"/>
  <c r="AE68" i="2" s="1"/>
  <c r="AD76" i="2"/>
  <c r="AD18" i="5" s="1"/>
  <c r="AB71" i="2" l="1"/>
  <c r="AB79" i="2"/>
  <c r="AB21" i="5" s="1"/>
  <c r="AB15" i="5"/>
  <c r="AC66" i="2"/>
  <c r="AC74" i="2" s="1"/>
  <c r="AC16" i="5" s="1"/>
  <c r="AD58" i="2"/>
  <c r="AF280" i="2"/>
  <c r="AE278" i="2"/>
  <c r="AE458" i="2"/>
  <c r="AE456" i="2" s="1"/>
  <c r="AC232" i="2"/>
  <c r="AC233" i="2" s="1"/>
  <c r="AC236" i="2" s="1"/>
  <c r="AC239" i="2" s="1"/>
  <c r="AC241" i="2" s="1"/>
  <c r="AC139" i="2"/>
  <c r="AC142" i="2" s="1"/>
  <c r="AC145" i="2" s="1"/>
  <c r="AC147" i="2" s="1"/>
  <c r="AA149" i="2"/>
  <c r="Z772" i="2"/>
  <c r="Z779" i="2" s="1"/>
  <c r="Z803" i="2" s="1"/>
  <c r="Z553" i="2"/>
  <c r="Z577" i="2" s="1"/>
  <c r="AB149" i="2"/>
  <c r="AB242" i="2"/>
  <c r="AD78" i="2"/>
  <c r="AD20" i="5" s="1"/>
  <c r="AE62" i="2"/>
  <c r="AE70" i="2" s="1"/>
  <c r="AE57" i="2"/>
  <c r="AE65" i="2" s="1"/>
  <c r="AD63" i="2"/>
  <c r="AD138" i="2" s="1"/>
  <c r="AC73" i="2"/>
  <c r="AE76" i="2"/>
  <c r="AE18" i="5" s="1"/>
  <c r="AF60" i="2"/>
  <c r="AE61" i="2"/>
  <c r="AE69" i="2" s="1"/>
  <c r="AD77" i="2"/>
  <c r="AD19" i="5" s="1"/>
  <c r="AB243" i="2"/>
  <c r="AE75" i="2"/>
  <c r="AE17" i="5" s="1"/>
  <c r="AF59" i="2"/>
  <c r="AC71" i="2" l="1"/>
  <c r="AC79" i="2"/>
  <c r="AC21" i="5" s="1"/>
  <c r="AC15" i="5"/>
  <c r="AF75" i="2"/>
  <c r="AF17" i="5" s="1"/>
  <c r="AF67" i="2"/>
  <c r="AF68" i="2"/>
  <c r="AF76" i="2" s="1"/>
  <c r="AF18" i="5" s="1"/>
  <c r="AD66" i="2"/>
  <c r="AD74" i="2" s="1"/>
  <c r="AD16" i="5" s="1"/>
  <c r="AE58" i="2"/>
  <c r="AE77" i="2"/>
  <c r="AE19" i="5" s="1"/>
  <c r="AF61" i="2"/>
  <c r="AF57" i="2"/>
  <c r="AF65" i="2" s="1"/>
  <c r="AE63" i="2"/>
  <c r="AE138" i="2" s="1"/>
  <c r="AB546" i="2"/>
  <c r="AB297" i="2"/>
  <c r="AB475" i="2" s="1"/>
  <c r="AA546" i="2"/>
  <c r="AA297" i="2"/>
  <c r="AA475" i="2" s="1"/>
  <c r="AF62" i="2"/>
  <c r="AE78" i="2"/>
  <c r="AE20" i="5" s="1"/>
  <c r="AC148" i="2"/>
  <c r="AC242" i="2" s="1"/>
  <c r="AC243" i="2" s="1"/>
  <c r="AD232" i="2"/>
  <c r="AD233" i="2" s="1"/>
  <c r="AD236" i="2" s="1"/>
  <c r="AD239" i="2" s="1"/>
  <c r="AD241" i="2" s="1"/>
  <c r="AD139" i="2"/>
  <c r="AD142" i="2" s="1"/>
  <c r="AD145" i="2" s="1"/>
  <c r="AD147" i="2" s="1"/>
  <c r="AD148" i="2" s="1"/>
  <c r="AD73" i="2"/>
  <c r="AD71" i="2"/>
  <c r="AF278" i="2"/>
  <c r="AF458" i="2"/>
  <c r="AF456" i="2" s="1"/>
  <c r="AD79" i="2" l="1"/>
  <c r="AD21" i="5" s="1"/>
  <c r="AD15" i="5"/>
  <c r="AF77" i="2"/>
  <c r="AF19" i="5" s="1"/>
  <c r="AF69" i="2"/>
  <c r="AF70" i="2"/>
  <c r="AF78" i="2" s="1"/>
  <c r="AF20" i="5" s="1"/>
  <c r="AE66" i="2"/>
  <c r="AE74" i="2" s="1"/>
  <c r="AE16" i="5" s="1"/>
  <c r="AF58" i="2"/>
  <c r="AC149" i="2"/>
  <c r="AC546" i="2" s="1"/>
  <c r="AD149" i="2"/>
  <c r="AD242" i="2"/>
  <c r="AD243" i="2" s="1"/>
  <c r="AA772" i="2"/>
  <c r="AA779" i="2" s="1"/>
  <c r="AA803" i="2" s="1"/>
  <c r="AA553" i="2"/>
  <c r="AA577" i="2" s="1"/>
  <c r="AE73" i="2"/>
  <c r="AE71" i="2"/>
  <c r="AB772" i="2"/>
  <c r="AB779" i="2" s="1"/>
  <c r="AB803" i="2" s="1"/>
  <c r="AB553" i="2"/>
  <c r="AB577" i="2" s="1"/>
  <c r="AE232" i="2"/>
  <c r="AE233" i="2" s="1"/>
  <c r="AE236" i="2" s="1"/>
  <c r="AE239" i="2" s="1"/>
  <c r="AE241" i="2" s="1"/>
  <c r="AE139" i="2"/>
  <c r="AE142" i="2" s="1"/>
  <c r="AE145" i="2" s="1"/>
  <c r="AE147" i="2" s="1"/>
  <c r="AE148" i="2" s="1"/>
  <c r="C182" i="1"/>
  <c r="C192" i="1"/>
  <c r="C187" i="1"/>
  <c r="C178" i="1"/>
  <c r="C170" i="1"/>
  <c r="F638" i="2"/>
  <c r="H638" i="2"/>
  <c r="J638" i="2"/>
  <c r="L638" i="2"/>
  <c r="N638" i="2"/>
  <c r="P638" i="2"/>
  <c r="E638" i="2"/>
  <c r="G638" i="2"/>
  <c r="I638" i="2"/>
  <c r="K638" i="2"/>
  <c r="M638" i="2"/>
  <c r="O638" i="2"/>
  <c r="Q638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P643" i="2"/>
  <c r="Q643" i="2"/>
  <c r="C643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P629" i="2"/>
  <c r="Q629" i="2"/>
  <c r="C629" i="2"/>
  <c r="AF66" i="2" l="1"/>
  <c r="AF74" i="2" s="1"/>
  <c r="AF16" i="5" s="1"/>
  <c r="AE79" i="2"/>
  <c r="AE21" i="5" s="1"/>
  <c r="AE15" i="5"/>
  <c r="AF63" i="2"/>
  <c r="AF138" i="2" s="1"/>
  <c r="AF139" i="2" s="1"/>
  <c r="AF142" i="2" s="1"/>
  <c r="AF145" i="2" s="1"/>
  <c r="AF147" i="2" s="1"/>
  <c r="AF148" i="2" s="1"/>
  <c r="AC297" i="2"/>
  <c r="AC475" i="2" s="1"/>
  <c r="AE149" i="2"/>
  <c r="AE242" i="2"/>
  <c r="AE243" i="2" s="1"/>
  <c r="AF232" i="2"/>
  <c r="AF233" i="2" s="1"/>
  <c r="AF236" i="2" s="1"/>
  <c r="AF239" i="2" s="1"/>
  <c r="AF241" i="2" s="1"/>
  <c r="AF73" i="2"/>
  <c r="AF71" i="2"/>
  <c r="AC772" i="2"/>
  <c r="AC779" i="2" s="1"/>
  <c r="AC803" i="2" s="1"/>
  <c r="AC553" i="2"/>
  <c r="AC577" i="2" s="1"/>
  <c r="AD546" i="2"/>
  <c r="AD297" i="2"/>
  <c r="AD475" i="2" s="1"/>
  <c r="M650" i="2"/>
  <c r="F650" i="2"/>
  <c r="N650" i="2"/>
  <c r="Q650" i="2"/>
  <c r="I650" i="2"/>
  <c r="J650" i="2"/>
  <c r="O650" i="2"/>
  <c r="G650" i="2"/>
  <c r="L650" i="2"/>
  <c r="E650" i="2"/>
  <c r="K650" i="2"/>
  <c r="P650" i="2"/>
  <c r="H650" i="2"/>
  <c r="C199" i="1"/>
  <c r="C185" i="1"/>
  <c r="I932" i="2"/>
  <c r="J932" i="2"/>
  <c r="K932" i="2"/>
  <c r="L932" i="2"/>
  <c r="M932" i="2"/>
  <c r="N932" i="2"/>
  <c r="O932" i="2"/>
  <c r="P932" i="2"/>
  <c r="Q932" i="2"/>
  <c r="D932" i="2"/>
  <c r="E932" i="2"/>
  <c r="F932" i="2"/>
  <c r="G932" i="2"/>
  <c r="H932" i="2"/>
  <c r="AF79" i="2" l="1"/>
  <c r="AF21" i="5" s="1"/>
  <c r="AF15" i="5"/>
  <c r="AD772" i="2"/>
  <c r="AD779" i="2" s="1"/>
  <c r="AD803" i="2" s="1"/>
  <c r="AD553" i="2"/>
  <c r="AD577" i="2" s="1"/>
  <c r="AF149" i="2"/>
  <c r="AF242" i="2"/>
  <c r="AF243" i="2" s="1"/>
  <c r="AE546" i="2"/>
  <c r="AE297" i="2"/>
  <c r="AE475" i="2" s="1"/>
  <c r="E917" i="2"/>
  <c r="E918" i="2"/>
  <c r="E912" i="2"/>
  <c r="E913" i="2"/>
  <c r="E142" i="5" l="1"/>
  <c r="E146" i="5"/>
  <c r="E141" i="5"/>
  <c r="E147" i="5"/>
  <c r="AF546" i="2"/>
  <c r="AF297" i="2"/>
  <c r="AF475" i="2" s="1"/>
  <c r="AE772" i="2"/>
  <c r="AE779" i="2" s="1"/>
  <c r="AE803" i="2" s="1"/>
  <c r="AE553" i="2"/>
  <c r="AE577" i="2" s="1"/>
  <c r="C122" i="1"/>
  <c r="C125" i="1" s="1"/>
  <c r="C128" i="1" s="1"/>
  <c r="C130" i="1" s="1"/>
  <c r="C137" i="1"/>
  <c r="C158" i="1"/>
  <c r="C143" i="1"/>
  <c r="AF772" i="2" l="1"/>
  <c r="AF779" i="2" s="1"/>
  <c r="AF803" i="2" s="1"/>
  <c r="AF553" i="2"/>
  <c r="AF577" i="2" s="1"/>
  <c r="C148" i="1"/>
  <c r="C132" i="1"/>
  <c r="C156" i="1" s="1"/>
  <c r="C320" i="2" l="1"/>
  <c r="C291" i="2"/>
  <c r="C149" i="1"/>
  <c r="C169" i="1"/>
  <c r="D31" i="1"/>
  <c r="D127" i="2" s="1"/>
  <c r="C31" i="1"/>
  <c r="C127" i="2" s="1"/>
  <c r="D35" i="1"/>
  <c r="C35" i="1"/>
  <c r="AB129" i="2" l="1"/>
  <c r="AC129" i="2"/>
  <c r="AF129" i="2"/>
  <c r="AD129" i="2"/>
  <c r="AA129" i="2"/>
  <c r="AE129" i="2"/>
  <c r="S129" i="2"/>
  <c r="W129" i="2"/>
  <c r="T129" i="2"/>
  <c r="X129" i="2"/>
  <c r="U129" i="2"/>
  <c r="Y129" i="2"/>
  <c r="R129" i="2"/>
  <c r="V129" i="2"/>
  <c r="Z129" i="2"/>
  <c r="D597" i="2"/>
  <c r="D889" i="2"/>
  <c r="C597" i="2"/>
  <c r="C889" i="2"/>
  <c r="O129" i="2"/>
  <c r="P129" i="2"/>
  <c r="C131" i="2"/>
  <c r="D131" i="2" s="1"/>
  <c r="Q129" i="2"/>
  <c r="D32" i="1"/>
  <c r="C32" i="1"/>
  <c r="C176" i="1"/>
  <c r="C200" i="1" s="1"/>
  <c r="C202" i="1" s="1"/>
  <c r="C209" i="1"/>
  <c r="C212" i="1" s="1"/>
  <c r="C215" i="1" s="1"/>
  <c r="C217" i="1" s="1"/>
  <c r="C218" i="1" s="1"/>
  <c r="D291" i="2"/>
  <c r="C349" i="2"/>
  <c r="C290" i="2"/>
  <c r="C304" i="2" s="1"/>
  <c r="D34" i="1"/>
  <c r="D36" i="1" s="1"/>
  <c r="D916" i="2" s="1"/>
  <c r="D58" i="1"/>
  <c r="C34" i="1"/>
  <c r="C36" i="1" s="1"/>
  <c r="C916" i="2" s="1"/>
  <c r="C58" i="1"/>
  <c r="G130" i="2"/>
  <c r="N130" i="2"/>
  <c r="F130" i="2"/>
  <c r="D919" i="2" l="1"/>
  <c r="D148" i="5" s="1"/>
  <c r="D145" i="5"/>
  <c r="C919" i="2"/>
  <c r="C148" i="5" s="1"/>
  <c r="C145" i="5"/>
  <c r="E916" i="2"/>
  <c r="C578" i="2"/>
  <c r="C579" i="2" s="1"/>
  <c r="D309" i="2"/>
  <c r="D487" i="2" s="1"/>
  <c r="C615" i="2"/>
  <c r="E129" i="2"/>
  <c r="C309" i="2"/>
  <c r="C487" i="2" s="1"/>
  <c r="C219" i="1"/>
  <c r="C243" i="1" s="1"/>
  <c r="E291" i="2"/>
  <c r="D290" i="2"/>
  <c r="D304" i="2" s="1"/>
  <c r="M633" i="2"/>
  <c r="P633" i="2"/>
  <c r="K633" i="2"/>
  <c r="I633" i="2"/>
  <c r="O633" i="2"/>
  <c r="L633" i="2"/>
  <c r="E633" i="2"/>
  <c r="J633" i="2"/>
  <c r="G633" i="2"/>
  <c r="H633" i="2"/>
  <c r="Q633" i="2"/>
  <c r="F633" i="2"/>
  <c r="E919" i="2" l="1"/>
  <c r="E148" i="5" s="1"/>
  <c r="E145" i="5"/>
  <c r="E585" i="2"/>
  <c r="E21" i="2"/>
  <c r="E153" i="2"/>
  <c r="E247" i="2" s="1"/>
  <c r="E131" i="2"/>
  <c r="C652" i="2"/>
  <c r="C207" i="5"/>
  <c r="C890" i="2"/>
  <c r="C928" i="2"/>
  <c r="C823" i="2"/>
  <c r="C860" i="2" s="1"/>
  <c r="C189" i="5"/>
  <c r="D890" i="2"/>
  <c r="C899" i="2" s="1"/>
  <c r="D928" i="2"/>
  <c r="D823" i="2"/>
  <c r="D860" i="2" s="1"/>
  <c r="D189" i="5"/>
  <c r="E309" i="2"/>
  <c r="E487" i="2" s="1"/>
  <c r="E485" i="2" s="1"/>
  <c r="D578" i="2"/>
  <c r="D579" i="2" s="1"/>
  <c r="C409" i="2"/>
  <c r="C380" i="2"/>
  <c r="D516" i="2"/>
  <c r="D485" i="2"/>
  <c r="C516" i="2"/>
  <c r="C485" i="2"/>
  <c r="C256" i="1"/>
  <c r="C263" i="1" s="1"/>
  <c r="C236" i="1"/>
  <c r="C250" i="1" s="1"/>
  <c r="C287" i="2"/>
  <c r="F291" i="2"/>
  <c r="E290" i="2"/>
  <c r="E304" i="2" s="1"/>
  <c r="F636" i="2"/>
  <c r="G636" i="2"/>
  <c r="J636" i="2"/>
  <c r="E636" i="2"/>
  <c r="O636" i="2"/>
  <c r="I636" i="2"/>
  <c r="P636" i="2"/>
  <c r="H636" i="2"/>
  <c r="Q636" i="2"/>
  <c r="L636" i="2"/>
  <c r="K636" i="2"/>
  <c r="M636" i="2"/>
  <c r="D926" i="2"/>
  <c r="C926" i="2"/>
  <c r="E35" i="1"/>
  <c r="E34" i="1"/>
  <c r="E31" i="1"/>
  <c r="E30" i="1"/>
  <c r="E46" i="1"/>
  <c r="E45" i="1"/>
  <c r="E42" i="1"/>
  <c r="E41" i="1"/>
  <c r="D287" i="2" l="1"/>
  <c r="E28" i="2"/>
  <c r="E47" i="2"/>
  <c r="C128" i="5"/>
  <c r="C822" i="2"/>
  <c r="C825" i="2" s="1"/>
  <c r="D514" i="2"/>
  <c r="D54" i="5" s="1"/>
  <c r="D56" i="5"/>
  <c r="C514" i="2"/>
  <c r="C54" i="5" s="1"/>
  <c r="C56" i="5"/>
  <c r="E811" i="2"/>
  <c r="E177" i="5"/>
  <c r="D944" i="2"/>
  <c r="D162" i="5" s="1"/>
  <c r="D859" i="2"/>
  <c r="D100" i="5"/>
  <c r="C944" i="2"/>
  <c r="C162" i="5" s="1"/>
  <c r="C859" i="2"/>
  <c r="C100" i="5"/>
  <c r="D822" i="2"/>
  <c r="D825" i="2" s="1"/>
  <c r="E516" i="2"/>
  <c r="E578" i="2"/>
  <c r="E579" i="2" s="1"/>
  <c r="C379" i="2"/>
  <c r="C393" i="2" s="1"/>
  <c r="D380" i="2"/>
  <c r="C469" i="2"/>
  <c r="C468" i="2" s="1"/>
  <c r="C482" i="2" s="1"/>
  <c r="D409" i="2"/>
  <c r="C438" i="2"/>
  <c r="C437" i="2" s="1"/>
  <c r="C451" i="2" s="1"/>
  <c r="C408" i="2"/>
  <c r="C422" i="2" s="1"/>
  <c r="C498" i="2"/>
  <c r="C287" i="1"/>
  <c r="C289" i="1" s="1"/>
  <c r="E32" i="1"/>
  <c r="E262" i="2"/>
  <c r="E893" i="2" s="1"/>
  <c r="E47" i="1"/>
  <c r="C284" i="2"/>
  <c r="C289" i="2" s="1"/>
  <c r="D284" i="2"/>
  <c r="D289" i="2" s="1"/>
  <c r="C596" i="2"/>
  <c r="C634" i="2"/>
  <c r="G291" i="2"/>
  <c r="F290" i="2"/>
  <c r="F304" i="2" s="1"/>
  <c r="E43" i="1"/>
  <c r="E36" i="1"/>
  <c r="D37" i="1"/>
  <c r="C48" i="1"/>
  <c r="C169" i="2"/>
  <c r="D169" i="2"/>
  <c r="D48" i="1"/>
  <c r="C37" i="1"/>
  <c r="D59" i="1"/>
  <c r="C59" i="1"/>
  <c r="E57" i="1"/>
  <c r="E56" i="1"/>
  <c r="E53" i="1"/>
  <c r="E52" i="1"/>
  <c r="F146" i="5" l="1"/>
  <c r="F147" i="5"/>
  <c r="F912" i="2"/>
  <c r="F141" i="5" s="1"/>
  <c r="F913" i="2"/>
  <c r="F142" i="5" s="1"/>
  <c r="E51" i="2"/>
  <c r="E52" i="2" s="1"/>
  <c r="E10" i="5" s="1"/>
  <c r="E48" i="2"/>
  <c r="E199" i="2" s="1"/>
  <c r="E38" i="5"/>
  <c r="E848" i="2"/>
  <c r="E88" i="5" s="1"/>
  <c r="C599" i="2"/>
  <c r="C191" i="5" s="1"/>
  <c r="C188" i="5"/>
  <c r="C862" i="2"/>
  <c r="C102" i="5" s="1"/>
  <c r="C99" i="5"/>
  <c r="D862" i="2"/>
  <c r="D102" i="5" s="1"/>
  <c r="D99" i="5"/>
  <c r="E514" i="2"/>
  <c r="E54" i="5" s="1"/>
  <c r="E56" i="5"/>
  <c r="E287" i="2"/>
  <c r="E284" i="2" s="1"/>
  <c r="E289" i="2" s="1"/>
  <c r="F578" i="2"/>
  <c r="F579" i="2" s="1"/>
  <c r="E409" i="2"/>
  <c r="D408" i="2"/>
  <c r="D422" i="2" s="1"/>
  <c r="D438" i="2"/>
  <c r="D437" i="2" s="1"/>
  <c r="D451" i="2" s="1"/>
  <c r="C527" i="2"/>
  <c r="C67" i="5" s="1"/>
  <c r="E380" i="2"/>
  <c r="D379" i="2"/>
  <c r="D393" i="2" s="1"/>
  <c r="D469" i="2"/>
  <c r="D468" i="2" s="1"/>
  <c r="D482" i="2" s="1"/>
  <c r="C728" i="2"/>
  <c r="C246" i="5" s="1"/>
  <c r="C691" i="2"/>
  <c r="E54" i="1"/>
  <c r="D930" i="2"/>
  <c r="D931" i="2" s="1"/>
  <c r="C930" i="2"/>
  <c r="C931" i="2" s="1"/>
  <c r="C338" i="2"/>
  <c r="C336" i="2" s="1"/>
  <c r="C307" i="2"/>
  <c r="G129" i="2"/>
  <c r="H291" i="2"/>
  <c r="G290" i="2"/>
  <c r="G304" i="2" s="1"/>
  <c r="E58" i="1"/>
  <c r="E48" i="1"/>
  <c r="E37" i="1"/>
  <c r="C633" i="2"/>
  <c r="H129" i="2"/>
  <c r="J129" i="2"/>
  <c r="M129" i="2"/>
  <c r="K129" i="2"/>
  <c r="N129" i="2"/>
  <c r="F129" i="2"/>
  <c r="L129" i="2"/>
  <c r="I129" i="2"/>
  <c r="V309" i="2" l="1"/>
  <c r="S309" i="2"/>
  <c r="P309" i="2"/>
  <c r="P487" i="2" s="1"/>
  <c r="AF309" i="2"/>
  <c r="AC309" i="2"/>
  <c r="Z309" i="2"/>
  <c r="W309" i="2"/>
  <c r="T309" i="2"/>
  <c r="Q309" i="2"/>
  <c r="Q487" i="2" s="1"/>
  <c r="N309" i="2"/>
  <c r="AD309" i="2"/>
  <c r="AA309" i="2"/>
  <c r="X309" i="2"/>
  <c r="U309" i="2"/>
  <c r="R309" i="2"/>
  <c r="O309" i="2"/>
  <c r="AE309" i="2"/>
  <c r="AB309" i="2"/>
  <c r="Y309" i="2"/>
  <c r="D933" i="2"/>
  <c r="F145" i="5"/>
  <c r="F919" i="2"/>
  <c r="F148" i="5" s="1"/>
  <c r="C933" i="2"/>
  <c r="E403" i="2"/>
  <c r="E201" i="2"/>
  <c r="E204" i="2" s="1"/>
  <c r="E207" i="2" s="1"/>
  <c r="E209" i="2" s="1"/>
  <c r="E210" i="2" s="1"/>
  <c r="E420" i="2"/>
  <c r="E404" i="2"/>
  <c r="E214" i="2"/>
  <c r="E216" i="2" s="1"/>
  <c r="E219" i="2" s="1"/>
  <c r="E222" i="2" s="1"/>
  <c r="E224" i="2" s="1"/>
  <c r="E246" i="2"/>
  <c r="I585" i="2"/>
  <c r="I177" i="5" s="1"/>
  <c r="I21" i="2"/>
  <c r="K585" i="2"/>
  <c r="K177" i="5" s="1"/>
  <c r="K21" i="2"/>
  <c r="M585" i="2"/>
  <c r="M177" i="5" s="1"/>
  <c r="M21" i="2"/>
  <c r="F585" i="2"/>
  <c r="F177" i="5" s="1"/>
  <c r="F21" i="2"/>
  <c r="F47" i="2" s="1"/>
  <c r="J585" i="2"/>
  <c r="J177" i="5" s="1"/>
  <c r="J21" i="2"/>
  <c r="G585" i="2"/>
  <c r="G21" i="2"/>
  <c r="H585" i="2"/>
  <c r="H177" i="5" s="1"/>
  <c r="H21" i="2"/>
  <c r="N585" i="2"/>
  <c r="N177" i="5" s="1"/>
  <c r="N21" i="2"/>
  <c r="L585" i="2"/>
  <c r="L177" i="5" s="1"/>
  <c r="L21" i="2"/>
  <c r="N153" i="2"/>
  <c r="N247" i="2" s="1"/>
  <c r="H153" i="2"/>
  <c r="H247" i="2" s="1"/>
  <c r="G153" i="2"/>
  <c r="G247" i="2" s="1"/>
  <c r="F153" i="2"/>
  <c r="F247" i="2" s="1"/>
  <c r="F131" i="2"/>
  <c r="G131" i="2" s="1"/>
  <c r="H131" i="2" s="1"/>
  <c r="J153" i="2"/>
  <c r="J247" i="2" s="1"/>
  <c r="I153" i="2"/>
  <c r="I247" i="2" s="1"/>
  <c r="K153" i="2"/>
  <c r="K247" i="2" s="1"/>
  <c r="L153" i="2"/>
  <c r="L247" i="2" s="1"/>
  <c r="M153" i="2"/>
  <c r="M247" i="2" s="1"/>
  <c r="E894" i="2"/>
  <c r="E927" i="2"/>
  <c r="G578" i="2"/>
  <c r="G579" i="2" s="1"/>
  <c r="F287" i="2"/>
  <c r="F284" i="2" s="1"/>
  <c r="F289" i="2" s="1"/>
  <c r="F380" i="2"/>
  <c r="E379" i="2"/>
  <c r="E393" i="2" s="1"/>
  <c r="E469" i="2"/>
  <c r="E468" i="2" s="1"/>
  <c r="E482" i="2" s="1"/>
  <c r="E438" i="2"/>
  <c r="C692" i="2"/>
  <c r="C804" i="2"/>
  <c r="C805" i="2" s="1"/>
  <c r="C765" i="2"/>
  <c r="C766" i="2" s="1"/>
  <c r="C729" i="2"/>
  <c r="C247" i="5" s="1"/>
  <c r="C841" i="2"/>
  <c r="F309" i="2"/>
  <c r="F487" i="2" s="1"/>
  <c r="G309" i="2"/>
  <c r="G487" i="2" s="1"/>
  <c r="H309" i="2"/>
  <c r="H487" i="2" s="1"/>
  <c r="I309" i="2"/>
  <c r="I487" i="2" s="1"/>
  <c r="J309" i="2"/>
  <c r="J487" i="2" s="1"/>
  <c r="K309" i="2"/>
  <c r="K487" i="2" s="1"/>
  <c r="L309" i="2"/>
  <c r="L487" i="2" s="1"/>
  <c r="M309" i="2"/>
  <c r="M487" i="2" s="1"/>
  <c r="N487" i="2"/>
  <c r="O487" i="2"/>
  <c r="D596" i="2"/>
  <c r="D634" i="2"/>
  <c r="E622" i="2"/>
  <c r="D338" i="2"/>
  <c r="D307" i="2"/>
  <c r="I291" i="2"/>
  <c r="H290" i="2"/>
  <c r="H304" i="2" s="1"/>
  <c r="C636" i="2"/>
  <c r="E59" i="1"/>
  <c r="AB130" i="2" l="1"/>
  <c r="AB585" i="2" s="1"/>
  <c r="AB177" i="5" s="1"/>
  <c r="AA130" i="2"/>
  <c r="AE130" i="2"/>
  <c r="AE153" i="2" s="1"/>
  <c r="AD130" i="2"/>
  <c r="AD153" i="2" s="1"/>
  <c r="Z130" i="2"/>
  <c r="AC130" i="2"/>
  <c r="AF130" i="2"/>
  <c r="AF21" i="2" s="1"/>
  <c r="U130" i="2"/>
  <c r="Y130" i="2"/>
  <c r="R130" i="2"/>
  <c r="V130" i="2"/>
  <c r="Q130" i="2"/>
  <c r="S130" i="2"/>
  <c r="W130" i="2"/>
  <c r="T130" i="2"/>
  <c r="X130" i="2"/>
  <c r="N929" i="2"/>
  <c r="N941" i="2"/>
  <c r="N159" i="5" s="1"/>
  <c r="N597" i="2"/>
  <c r="O130" i="2"/>
  <c r="P130" i="2"/>
  <c r="X941" i="2"/>
  <c r="X159" i="5" s="1"/>
  <c r="X929" i="2"/>
  <c r="X597" i="2"/>
  <c r="X189" i="5" s="1"/>
  <c r="I131" i="2"/>
  <c r="J131" i="2" s="1"/>
  <c r="K131" i="2" s="1"/>
  <c r="L131" i="2" s="1"/>
  <c r="M131" i="2" s="1"/>
  <c r="N131" i="2" s="1"/>
  <c r="AC153" i="2"/>
  <c r="AA941" i="2"/>
  <c r="AA159" i="5" s="1"/>
  <c r="AA929" i="2"/>
  <c r="AA597" i="2"/>
  <c r="AC21" i="2"/>
  <c r="X307" i="2"/>
  <c r="X338" i="2"/>
  <c r="X336" i="2" s="1"/>
  <c r="X487" i="2"/>
  <c r="T307" i="2"/>
  <c r="T338" i="2"/>
  <c r="T336" i="2" s="1"/>
  <c r="T487" i="2"/>
  <c r="W307" i="2"/>
  <c r="W338" i="2"/>
  <c r="W336" i="2" s="1"/>
  <c r="W487" i="2"/>
  <c r="S307" i="2"/>
  <c r="S338" i="2"/>
  <c r="S336" i="2" s="1"/>
  <c r="S487" i="2"/>
  <c r="Z307" i="2"/>
  <c r="Z338" i="2"/>
  <c r="Z336" i="2" s="1"/>
  <c r="Z487" i="2"/>
  <c r="V307" i="2"/>
  <c r="V338" i="2"/>
  <c r="V336" i="2" s="1"/>
  <c r="V487" i="2"/>
  <c r="R307" i="2"/>
  <c r="R338" i="2"/>
  <c r="R336" i="2" s="1"/>
  <c r="R487" i="2"/>
  <c r="Y307" i="2"/>
  <c r="Y338" i="2"/>
  <c r="Y336" i="2" s="1"/>
  <c r="Y487" i="2"/>
  <c r="U307" i="2"/>
  <c r="U338" i="2"/>
  <c r="U336" i="2" s="1"/>
  <c r="U487" i="2"/>
  <c r="Q895" i="2"/>
  <c r="E417" i="2"/>
  <c r="E701" i="2"/>
  <c r="E509" i="2"/>
  <c r="E449" i="2"/>
  <c r="E446" i="2" s="1"/>
  <c r="L28" i="2"/>
  <c r="L47" i="2"/>
  <c r="H28" i="2"/>
  <c r="H47" i="2"/>
  <c r="J28" i="2"/>
  <c r="J47" i="2"/>
  <c r="M28" i="2"/>
  <c r="M47" i="2"/>
  <c r="I28" i="2"/>
  <c r="I47" i="2"/>
  <c r="E261" i="2"/>
  <c r="E248" i="2"/>
  <c r="E211" i="2"/>
  <c r="E225" i="2"/>
  <c r="E226" i="2" s="1"/>
  <c r="E492" i="2"/>
  <c r="E432" i="2"/>
  <c r="E699" i="2"/>
  <c r="N28" i="2"/>
  <c r="N47" i="2"/>
  <c r="G28" i="2"/>
  <c r="G47" i="2"/>
  <c r="F28" i="2"/>
  <c r="K28" i="2"/>
  <c r="K47" i="2"/>
  <c r="E700" i="2"/>
  <c r="E493" i="2"/>
  <c r="E433" i="2"/>
  <c r="Q925" i="2"/>
  <c r="Q896" i="2"/>
  <c r="G811" i="2"/>
  <c r="G177" i="5"/>
  <c r="D599" i="2"/>
  <c r="D191" i="5" s="1"/>
  <c r="D188" i="5"/>
  <c r="E947" i="2"/>
  <c r="E930" i="2"/>
  <c r="H578" i="2"/>
  <c r="H579" i="2" s="1"/>
  <c r="G287" i="2"/>
  <c r="G284" i="2" s="1"/>
  <c r="G289" i="2" s="1"/>
  <c r="C878" i="2"/>
  <c r="C118" i="5" s="1"/>
  <c r="D728" i="2"/>
  <c r="C405" i="2"/>
  <c r="D804" i="2"/>
  <c r="D805" i="2" s="1"/>
  <c r="D765" i="2"/>
  <c r="D766" i="2" s="1"/>
  <c r="D691" i="2"/>
  <c r="D692" i="2" s="1"/>
  <c r="C376" i="2"/>
  <c r="G380" i="2"/>
  <c r="F379" i="2"/>
  <c r="F393" i="2" s="1"/>
  <c r="F469" i="2"/>
  <c r="F468" i="2" s="1"/>
  <c r="F482" i="2" s="1"/>
  <c r="D336" i="2"/>
  <c r="H622" i="2"/>
  <c r="H811" i="2"/>
  <c r="N622" i="2"/>
  <c r="N811" i="2"/>
  <c r="J622" i="2"/>
  <c r="J811" i="2"/>
  <c r="M622" i="2"/>
  <c r="M811" i="2"/>
  <c r="L622" i="2"/>
  <c r="L811" i="2"/>
  <c r="K622" i="2"/>
  <c r="K811" i="2"/>
  <c r="I622" i="2"/>
  <c r="I811" i="2"/>
  <c r="F622" i="2"/>
  <c r="F811" i="2"/>
  <c r="Q516" i="2"/>
  <c r="Q485" i="2"/>
  <c r="M516" i="2"/>
  <c r="M485" i="2"/>
  <c r="J516" i="2"/>
  <c r="J485" i="2"/>
  <c r="F516" i="2"/>
  <c r="F485" i="2"/>
  <c r="P516" i="2"/>
  <c r="P485" i="2"/>
  <c r="L516" i="2"/>
  <c r="L485" i="2"/>
  <c r="I516" i="2"/>
  <c r="I485" i="2"/>
  <c r="O516" i="2"/>
  <c r="O485" i="2"/>
  <c r="K516" i="2"/>
  <c r="K485" i="2"/>
  <c r="H516" i="2"/>
  <c r="H485" i="2"/>
  <c r="N516" i="2"/>
  <c r="N485" i="2"/>
  <c r="G516" i="2"/>
  <c r="G485" i="2"/>
  <c r="J262" i="2"/>
  <c r="J893" i="2" s="1"/>
  <c r="F262" i="2"/>
  <c r="F893" i="2" s="1"/>
  <c r="M262" i="2"/>
  <c r="M893" i="2" s="1"/>
  <c r="L262" i="2"/>
  <c r="L893" i="2" s="1"/>
  <c r="K262" i="2"/>
  <c r="K893" i="2" s="1"/>
  <c r="I262" i="2"/>
  <c r="I893" i="2" s="1"/>
  <c r="N262" i="2"/>
  <c r="N893" i="2" s="1"/>
  <c r="H262" i="2"/>
  <c r="H893" i="2" s="1"/>
  <c r="G262" i="2"/>
  <c r="G893" i="2" s="1"/>
  <c r="G622" i="2"/>
  <c r="D633" i="2"/>
  <c r="E338" i="2"/>
  <c r="E307" i="2"/>
  <c r="G168" i="2"/>
  <c r="G154" i="2"/>
  <c r="J291" i="2"/>
  <c r="I290" i="2"/>
  <c r="I304" i="2" s="1"/>
  <c r="E168" i="2"/>
  <c r="E154" i="2"/>
  <c r="N168" i="2"/>
  <c r="N154" i="2"/>
  <c r="J168" i="2"/>
  <c r="J154" i="2"/>
  <c r="L168" i="2"/>
  <c r="L154" i="2"/>
  <c r="H168" i="2"/>
  <c r="H154" i="2"/>
  <c r="M168" i="2"/>
  <c r="M154" i="2"/>
  <c r="I168" i="2"/>
  <c r="I154" i="2"/>
  <c r="K168" i="2"/>
  <c r="K154" i="2"/>
  <c r="F168" i="2"/>
  <c r="F154" i="2"/>
  <c r="C163" i="1"/>
  <c r="AD21" i="2" l="1"/>
  <c r="AF153" i="2"/>
  <c r="AB153" i="2"/>
  <c r="AB247" i="2" s="1"/>
  <c r="AB262" i="2" s="1"/>
  <c r="AA823" i="2"/>
  <c r="AA860" i="2" s="1"/>
  <c r="AA189" i="5"/>
  <c r="AA596" i="2"/>
  <c r="AA634" i="2"/>
  <c r="AA633" i="2" s="1"/>
  <c r="AA636" i="2" s="1"/>
  <c r="O131" i="2"/>
  <c r="P131" i="2" s="1"/>
  <c r="Q131" i="2" s="1"/>
  <c r="R131" i="2" s="1"/>
  <c r="S131" i="2" s="1"/>
  <c r="T131" i="2" s="1"/>
  <c r="U131" i="2" s="1"/>
  <c r="V131" i="2" s="1"/>
  <c r="W131" i="2" s="1"/>
  <c r="AF585" i="2"/>
  <c r="AF177" i="5" s="1"/>
  <c r="X596" i="2"/>
  <c r="X823" i="2"/>
  <c r="X634" i="2"/>
  <c r="X633" i="2" s="1"/>
  <c r="X636" i="2" s="1"/>
  <c r="O21" i="2"/>
  <c r="O585" i="2"/>
  <c r="O153" i="2"/>
  <c r="X585" i="2"/>
  <c r="X177" i="5" s="1"/>
  <c r="X21" i="2"/>
  <c r="X153" i="2"/>
  <c r="Q585" i="2"/>
  <c r="Q21" i="2"/>
  <c r="Q153" i="2"/>
  <c r="U153" i="2"/>
  <c r="U585" i="2"/>
  <c r="U177" i="5" s="1"/>
  <c r="U21" i="2"/>
  <c r="X945" i="2"/>
  <c r="X163" i="5" s="1"/>
  <c r="N634" i="2"/>
  <c r="N633" i="2" s="1"/>
  <c r="N636" i="2" s="1"/>
  <c r="N823" i="2"/>
  <c r="N189" i="5"/>
  <c r="N596" i="2"/>
  <c r="T585" i="2"/>
  <c r="T177" i="5" s="1"/>
  <c r="T21" i="2"/>
  <c r="T153" i="2"/>
  <c r="V21" i="2"/>
  <c r="V153" i="2"/>
  <c r="V585" i="2"/>
  <c r="V177" i="5" s="1"/>
  <c r="W585" i="2"/>
  <c r="W177" i="5" s="1"/>
  <c r="W21" i="2"/>
  <c r="W153" i="2"/>
  <c r="R585" i="2"/>
  <c r="R177" i="5" s="1"/>
  <c r="R21" i="2"/>
  <c r="R153" i="2"/>
  <c r="P21" i="2"/>
  <c r="P585" i="2"/>
  <c r="P153" i="2"/>
  <c r="N945" i="2"/>
  <c r="N163" i="5" s="1"/>
  <c r="S585" i="2"/>
  <c r="S177" i="5" s="1"/>
  <c r="S21" i="2"/>
  <c r="S153" i="2"/>
  <c r="Y153" i="2"/>
  <c r="Y585" i="2"/>
  <c r="Y177" i="5" s="1"/>
  <c r="Y21" i="2"/>
  <c r="Z21" i="2"/>
  <c r="Z153" i="2"/>
  <c r="Z585" i="2"/>
  <c r="Z177" i="5" s="1"/>
  <c r="AA945" i="2"/>
  <c r="AA163" i="5" s="1"/>
  <c r="AD585" i="2"/>
  <c r="AB21" i="2"/>
  <c r="AB47" i="2" s="1"/>
  <c r="X131" i="2"/>
  <c r="Y131" i="2" s="1"/>
  <c r="Z131" i="2" s="1"/>
  <c r="AE585" i="2"/>
  <c r="AC585" i="2"/>
  <c r="AE21" i="2"/>
  <c r="AE28" i="2" s="1"/>
  <c r="AC168" i="2"/>
  <c r="AC169" i="2" s="1"/>
  <c r="AC247" i="2"/>
  <c r="AC262" i="2" s="1"/>
  <c r="AC154" i="2"/>
  <c r="AD47" i="2"/>
  <c r="AD28" i="2"/>
  <c r="AF247" i="2"/>
  <c r="AF262" i="2" s="1"/>
  <c r="AF168" i="2"/>
  <c r="AF169" i="2" s="1"/>
  <c r="AF154" i="2"/>
  <c r="AA822" i="2"/>
  <c r="AA825" i="2" s="1"/>
  <c r="AE622" i="2"/>
  <c r="AC28" i="2"/>
  <c r="AC47" i="2"/>
  <c r="AF28" i="2"/>
  <c r="AF47" i="2"/>
  <c r="AE154" i="2"/>
  <c r="AE247" i="2"/>
  <c r="AE262" i="2" s="1"/>
  <c r="AE168" i="2"/>
  <c r="AE169" i="2" s="1"/>
  <c r="AB811" i="2"/>
  <c r="AB848" i="2" s="1"/>
  <c r="AB88" i="5" s="1"/>
  <c r="AB622" i="2"/>
  <c r="AD247" i="2"/>
  <c r="AD262" i="2" s="1"/>
  <c r="AD168" i="2"/>
  <c r="AD169" i="2" s="1"/>
  <c r="AD154" i="2"/>
  <c r="AF811" i="2"/>
  <c r="AF848" i="2" s="1"/>
  <c r="AF88" i="5" s="1"/>
  <c r="AF622" i="2"/>
  <c r="AB154" i="2"/>
  <c r="R516" i="2"/>
  <c r="R485" i="2"/>
  <c r="W485" i="2"/>
  <c r="W516" i="2"/>
  <c r="Y516" i="2"/>
  <c r="Y485" i="2"/>
  <c r="Z485" i="2"/>
  <c r="Z516" i="2"/>
  <c r="S516" i="2"/>
  <c r="S485" i="2"/>
  <c r="X485" i="2"/>
  <c r="X516" i="2"/>
  <c r="U485" i="2"/>
  <c r="U516" i="2"/>
  <c r="V516" i="2"/>
  <c r="V485" i="2"/>
  <c r="T516" i="2"/>
  <c r="T485" i="2"/>
  <c r="E522" i="2"/>
  <c r="E62" i="5" s="1"/>
  <c r="E521" i="2"/>
  <c r="E61" i="5" s="1"/>
  <c r="I51" i="2"/>
  <c r="I52" i="2" s="1"/>
  <c r="I10" i="5" s="1"/>
  <c r="I48" i="2"/>
  <c r="I199" i="2" s="1"/>
  <c r="J51" i="2"/>
  <c r="J52" i="2" s="1"/>
  <c r="J10" i="5" s="1"/>
  <c r="J48" i="2"/>
  <c r="J199" i="2" s="1"/>
  <c r="L51" i="2"/>
  <c r="L52" i="2" s="1"/>
  <c r="L10" i="5" s="1"/>
  <c r="L48" i="2"/>
  <c r="L199" i="2" s="1"/>
  <c r="E538" i="2"/>
  <c r="E78" i="5" s="1"/>
  <c r="E737" i="2"/>
  <c r="E813" i="2"/>
  <c r="E850" i="2" s="1"/>
  <c r="E90" i="5" s="1"/>
  <c r="E218" i="5"/>
  <c r="K51" i="2"/>
  <c r="K52" i="2" s="1"/>
  <c r="K10" i="5" s="1"/>
  <c r="K48" i="2"/>
  <c r="K199" i="2" s="1"/>
  <c r="G51" i="2"/>
  <c r="G52" i="2" s="1"/>
  <c r="G10" i="5" s="1"/>
  <c r="G48" i="2"/>
  <c r="G199" i="2" s="1"/>
  <c r="E696" i="2"/>
  <c r="E415" i="2"/>
  <c r="E814" i="2"/>
  <c r="E851" i="2" s="1"/>
  <c r="E91" i="5" s="1"/>
  <c r="E738" i="2"/>
  <c r="E219" i="5"/>
  <c r="E217" i="5"/>
  <c r="E736" i="2"/>
  <c r="E697" i="2"/>
  <c r="E215" i="5" s="1"/>
  <c r="E812" i="2"/>
  <c r="E849" i="2" s="1"/>
  <c r="E89" i="5" s="1"/>
  <c r="M51" i="2"/>
  <c r="M52" i="2" s="1"/>
  <c r="M10" i="5" s="1"/>
  <c r="M48" i="2"/>
  <c r="M199" i="2" s="1"/>
  <c r="H51" i="2"/>
  <c r="H52" i="2" s="1"/>
  <c r="H10" i="5" s="1"/>
  <c r="H48" i="2"/>
  <c r="H199" i="2" s="1"/>
  <c r="F51" i="2"/>
  <c r="F52" i="2" s="1"/>
  <c r="F10" i="5" s="1"/>
  <c r="F48" i="2"/>
  <c r="F199" i="2" s="1"/>
  <c r="N51" i="2"/>
  <c r="N52" i="2" s="1"/>
  <c r="N10" i="5" s="1"/>
  <c r="N48" i="2"/>
  <c r="N199" i="2" s="1"/>
  <c r="E891" i="2"/>
  <c r="E37" i="5"/>
  <c r="E263" i="2"/>
  <c r="E39" i="5" s="1"/>
  <c r="G848" i="2"/>
  <c r="G88" i="5" s="1"/>
  <c r="E165" i="5"/>
  <c r="H38" i="5"/>
  <c r="I38" i="5"/>
  <c r="L38" i="5"/>
  <c r="F38" i="5"/>
  <c r="G38" i="5"/>
  <c r="N38" i="5"/>
  <c r="K38" i="5"/>
  <c r="M38" i="5"/>
  <c r="J38" i="5"/>
  <c r="D729" i="2"/>
  <c r="D247" i="5" s="1"/>
  <c r="D246" i="5"/>
  <c r="N514" i="2"/>
  <c r="N54" i="5" s="1"/>
  <c r="N56" i="5"/>
  <c r="H514" i="2"/>
  <c r="H54" i="5" s="1"/>
  <c r="H56" i="5"/>
  <c r="O514" i="2"/>
  <c r="O54" i="5" s="1"/>
  <c r="O56" i="5"/>
  <c r="I514" i="2"/>
  <c r="I54" i="5" s="1"/>
  <c r="I56" i="5"/>
  <c r="P514" i="2"/>
  <c r="P54" i="5" s="1"/>
  <c r="P56" i="5"/>
  <c r="J514" i="2"/>
  <c r="J54" i="5" s="1"/>
  <c r="J56" i="5"/>
  <c r="Q514" i="2"/>
  <c r="Q54" i="5" s="1"/>
  <c r="Q56" i="5"/>
  <c r="G514" i="2"/>
  <c r="G54" i="5" s="1"/>
  <c r="G56" i="5"/>
  <c r="K514" i="2"/>
  <c r="K54" i="5" s="1"/>
  <c r="K56" i="5"/>
  <c r="L514" i="2"/>
  <c r="L54" i="5" s="1"/>
  <c r="L56" i="5"/>
  <c r="F514" i="2"/>
  <c r="F54" i="5" s="1"/>
  <c r="F56" i="5"/>
  <c r="M514" i="2"/>
  <c r="M54" i="5" s="1"/>
  <c r="M56" i="5"/>
  <c r="I578" i="2"/>
  <c r="I579" i="2" s="1"/>
  <c r="H287" i="2"/>
  <c r="H284" i="2" s="1"/>
  <c r="H289" i="2" s="1"/>
  <c r="E691" i="2"/>
  <c r="E692" i="2" s="1"/>
  <c r="D376" i="2"/>
  <c r="E804" i="2"/>
  <c r="E805" i="2" s="1"/>
  <c r="H380" i="2"/>
  <c r="G379" i="2"/>
  <c r="G393" i="2" s="1"/>
  <c r="G469" i="2"/>
  <c r="G468" i="2" s="1"/>
  <c r="G482" i="2" s="1"/>
  <c r="C402" i="2"/>
  <c r="C407" i="2" s="1"/>
  <c r="C434" i="2"/>
  <c r="C373" i="2"/>
  <c r="C378" i="2" s="1"/>
  <c r="C465" i="2"/>
  <c r="E765" i="2"/>
  <c r="F848" i="2"/>
  <c r="F88" i="5" s="1"/>
  <c r="I848" i="2"/>
  <c r="I88" i="5" s="1"/>
  <c r="L848" i="2"/>
  <c r="L88" i="5" s="1"/>
  <c r="N848" i="2"/>
  <c r="N88" i="5" s="1"/>
  <c r="K848" i="2"/>
  <c r="K88" i="5" s="1"/>
  <c r="M848" i="2"/>
  <c r="M88" i="5" s="1"/>
  <c r="J848" i="2"/>
  <c r="J88" i="5" s="1"/>
  <c r="H848" i="2"/>
  <c r="H88" i="5" s="1"/>
  <c r="D636" i="2"/>
  <c r="G169" i="2"/>
  <c r="F338" i="2"/>
  <c r="F307" i="2"/>
  <c r="K291" i="2"/>
  <c r="J290" i="2"/>
  <c r="J304" i="2" s="1"/>
  <c r="H169" i="2"/>
  <c r="N169" i="2"/>
  <c r="M169" i="2"/>
  <c r="J169" i="2"/>
  <c r="E169" i="2"/>
  <c r="I169" i="2"/>
  <c r="L169" i="2"/>
  <c r="F169" i="2"/>
  <c r="K169" i="2"/>
  <c r="E336" i="2"/>
  <c r="AB168" i="2" l="1"/>
  <c r="AB169" i="2" s="1"/>
  <c r="AB28" i="2"/>
  <c r="AB893" i="2"/>
  <c r="AB38" i="5"/>
  <c r="AC811" i="2"/>
  <c r="AC848" i="2" s="1"/>
  <c r="AC88" i="5" s="1"/>
  <c r="AC177" i="5"/>
  <c r="AD811" i="2"/>
  <c r="AD848" i="2" s="1"/>
  <c r="AD88" i="5" s="1"/>
  <c r="AD177" i="5"/>
  <c r="AD893" i="2"/>
  <c r="AD38" i="5"/>
  <c r="AE893" i="2"/>
  <c r="AE38" i="5"/>
  <c r="AA859" i="2"/>
  <c r="AA99" i="5" s="1"/>
  <c r="AA100" i="5"/>
  <c r="AF893" i="2"/>
  <c r="AF38" i="5"/>
  <c r="AC893" i="2"/>
  <c r="AC38" i="5"/>
  <c r="AE811" i="2"/>
  <c r="AE848" i="2" s="1"/>
  <c r="AE88" i="5" s="1"/>
  <c r="AE177" i="5"/>
  <c r="AA862" i="2"/>
  <c r="AA102" i="5" s="1"/>
  <c r="X599" i="2"/>
  <c r="X191" i="5" s="1"/>
  <c r="X188" i="5"/>
  <c r="AA599" i="2"/>
  <c r="AA191" i="5" s="1"/>
  <c r="AA188" i="5"/>
  <c r="R514" i="2"/>
  <c r="R54" i="5" s="1"/>
  <c r="R56" i="5"/>
  <c r="X514" i="2"/>
  <c r="X54" i="5" s="1"/>
  <c r="X56" i="5"/>
  <c r="W514" i="2"/>
  <c r="W54" i="5" s="1"/>
  <c r="W56" i="5"/>
  <c r="V514" i="2"/>
  <c r="V54" i="5" s="1"/>
  <c r="V56" i="5"/>
  <c r="T514" i="2"/>
  <c r="T54" i="5" s="1"/>
  <c r="T56" i="5"/>
  <c r="S514" i="2"/>
  <c r="S54" i="5" s="1"/>
  <c r="S56" i="5"/>
  <c r="Y514" i="2"/>
  <c r="Y54" i="5" s="1"/>
  <c r="Y56" i="5"/>
  <c r="Z514" i="2"/>
  <c r="Z54" i="5" s="1"/>
  <c r="Z56" i="5"/>
  <c r="U514" i="2"/>
  <c r="U54" i="5" s="1"/>
  <c r="U56" i="5"/>
  <c r="Z811" i="2"/>
  <c r="Z848" i="2" s="1"/>
  <c r="Z88" i="5" s="1"/>
  <c r="Z622" i="2"/>
  <c r="Y811" i="2"/>
  <c r="Y848" i="2" s="1"/>
  <c r="Y88" i="5" s="1"/>
  <c r="Y622" i="2"/>
  <c r="S811" i="2"/>
  <c r="S848" i="2" s="1"/>
  <c r="S88" i="5" s="1"/>
  <c r="S622" i="2"/>
  <c r="P177" i="5"/>
  <c r="P622" i="2"/>
  <c r="P811" i="2"/>
  <c r="R811" i="2"/>
  <c r="R848" i="2" s="1"/>
  <c r="R88" i="5" s="1"/>
  <c r="R622" i="2"/>
  <c r="V622" i="2"/>
  <c r="V811" i="2"/>
  <c r="V848" i="2" s="1"/>
  <c r="V88" i="5" s="1"/>
  <c r="T28" i="2"/>
  <c r="T47" i="2"/>
  <c r="N822" i="2"/>
  <c r="N825" i="2" s="1"/>
  <c r="N860" i="2"/>
  <c r="U47" i="2"/>
  <c r="U28" i="2"/>
  <c r="Q28" i="2"/>
  <c r="Q47" i="2"/>
  <c r="X622" i="2"/>
  <c r="X811" i="2"/>
  <c r="X848" i="2" s="1"/>
  <c r="X88" i="5" s="1"/>
  <c r="Z168" i="2"/>
  <c r="Z169" i="2" s="1"/>
  <c r="Z154" i="2"/>
  <c r="Z247" i="2"/>
  <c r="Z262" i="2" s="1"/>
  <c r="Y168" i="2"/>
  <c r="Y169" i="2" s="1"/>
  <c r="Y154" i="2"/>
  <c r="Y247" i="2"/>
  <c r="Y262" i="2" s="1"/>
  <c r="P47" i="2"/>
  <c r="P28" i="2"/>
  <c r="W168" i="2"/>
  <c r="W169" i="2" s="1"/>
  <c r="W154" i="2"/>
  <c r="W247" i="2"/>
  <c r="W262" i="2" s="1"/>
  <c r="V247" i="2"/>
  <c r="V262" i="2" s="1"/>
  <c r="V168" i="2"/>
  <c r="V169" i="2" s="1"/>
  <c r="V154" i="2"/>
  <c r="T622" i="2"/>
  <c r="T811" i="2"/>
  <c r="T848" i="2" s="1"/>
  <c r="T88" i="5" s="1"/>
  <c r="U811" i="2"/>
  <c r="U848" i="2" s="1"/>
  <c r="U88" i="5" s="1"/>
  <c r="U622" i="2"/>
  <c r="Q177" i="5"/>
  <c r="Q811" i="2"/>
  <c r="Q622" i="2"/>
  <c r="O247" i="2"/>
  <c r="O262" i="2" s="1"/>
  <c r="O154" i="2"/>
  <c r="O168" i="2"/>
  <c r="O169" i="2" s="1"/>
  <c r="X822" i="2"/>
  <c r="X825" i="2" s="1"/>
  <c r="X860" i="2"/>
  <c r="Z47" i="2"/>
  <c r="Z28" i="2"/>
  <c r="S154" i="2"/>
  <c r="S247" i="2"/>
  <c r="S262" i="2" s="1"/>
  <c r="S168" i="2"/>
  <c r="S169" i="2" s="1"/>
  <c r="R154" i="2"/>
  <c r="R247" i="2"/>
  <c r="R262" i="2" s="1"/>
  <c r="R168" i="2"/>
  <c r="R169" i="2" s="1"/>
  <c r="W47" i="2"/>
  <c r="W28" i="2"/>
  <c r="V28" i="2"/>
  <c r="V47" i="2"/>
  <c r="N599" i="2"/>
  <c r="N191" i="5" s="1"/>
  <c r="N188" i="5"/>
  <c r="U168" i="2"/>
  <c r="U169" i="2" s="1"/>
  <c r="U247" i="2"/>
  <c r="U262" i="2" s="1"/>
  <c r="U154" i="2"/>
  <c r="X168" i="2"/>
  <c r="X169" i="2" s="1"/>
  <c r="X154" i="2"/>
  <c r="X247" i="2"/>
  <c r="X262" i="2" s="1"/>
  <c r="O177" i="5"/>
  <c r="O811" i="2"/>
  <c r="O622" i="2"/>
  <c r="Y47" i="2"/>
  <c r="Y28" i="2"/>
  <c r="S47" i="2"/>
  <c r="S28" i="2"/>
  <c r="P247" i="2"/>
  <c r="P262" i="2" s="1"/>
  <c r="P168" i="2"/>
  <c r="P169" i="2" s="1"/>
  <c r="P154" i="2"/>
  <c r="R47" i="2"/>
  <c r="R28" i="2"/>
  <c r="W622" i="2"/>
  <c r="W811" i="2"/>
  <c r="W848" i="2" s="1"/>
  <c r="W88" i="5" s="1"/>
  <c r="T247" i="2"/>
  <c r="T262" i="2" s="1"/>
  <c r="T168" i="2"/>
  <c r="T169" i="2" s="1"/>
  <c r="T154" i="2"/>
  <c r="Q247" i="2"/>
  <c r="Q262" i="2" s="1"/>
  <c r="Q154" i="2"/>
  <c r="Q168" i="2"/>
  <c r="Q169" i="2" s="1"/>
  <c r="X47" i="2"/>
  <c r="X28" i="2"/>
  <c r="O28" i="2"/>
  <c r="O47" i="2"/>
  <c r="AA131" i="2"/>
  <c r="AB131" i="2" s="1"/>
  <c r="AC131" i="2" s="1"/>
  <c r="AD131" i="2" s="1"/>
  <c r="AE131" i="2" s="1"/>
  <c r="AF131" i="2" s="1"/>
  <c r="AF132" i="2" s="1"/>
  <c r="AF895" i="2" s="1"/>
  <c r="AE47" i="2"/>
  <c r="AE48" i="2" s="1"/>
  <c r="AE199" i="2" s="1"/>
  <c r="AD622" i="2"/>
  <c r="AC622" i="2"/>
  <c r="AE927" i="2"/>
  <c r="AE894" i="2"/>
  <c r="AC927" i="2"/>
  <c r="AC894" i="2"/>
  <c r="AD927" i="2"/>
  <c r="AD894" i="2"/>
  <c r="AF51" i="2"/>
  <c r="AF52" i="2" s="1"/>
  <c r="AF10" i="5" s="1"/>
  <c r="AF48" i="2"/>
  <c r="AF199" i="2" s="1"/>
  <c r="AC51" i="2"/>
  <c r="AC52" i="2" s="1"/>
  <c r="AC10" i="5" s="1"/>
  <c r="AC48" i="2"/>
  <c r="AC199" i="2" s="1"/>
  <c r="AB894" i="2"/>
  <c r="AB927" i="2"/>
  <c r="AD51" i="2"/>
  <c r="AD52" i="2" s="1"/>
  <c r="AD10" i="5" s="1"/>
  <c r="AD48" i="2"/>
  <c r="AD199" i="2" s="1"/>
  <c r="AB48" i="2"/>
  <c r="AB199" i="2" s="1"/>
  <c r="AB51" i="2"/>
  <c r="AB52" i="2" s="1"/>
  <c r="AB10" i="5" s="1"/>
  <c r="AF894" i="2"/>
  <c r="AF927" i="2"/>
  <c r="AA153" i="2"/>
  <c r="AA585" i="2"/>
  <c r="AA177" i="5" s="1"/>
  <c r="AA21" i="2"/>
  <c r="E734" i="2"/>
  <c r="E924" i="2"/>
  <c r="E892" i="2"/>
  <c r="H403" i="2"/>
  <c r="H201" i="2"/>
  <c r="H204" i="2" s="1"/>
  <c r="H207" i="2" s="1"/>
  <c r="H209" i="2" s="1"/>
  <c r="H210" i="2" s="1"/>
  <c r="H420" i="2"/>
  <c r="H404" i="2"/>
  <c r="H214" i="2"/>
  <c r="H216" i="2" s="1"/>
  <c r="H219" i="2" s="1"/>
  <c r="H222" i="2" s="1"/>
  <c r="H224" i="2" s="1"/>
  <c r="H246" i="2"/>
  <c r="N403" i="2"/>
  <c r="N201" i="2"/>
  <c r="N204" i="2" s="1"/>
  <c r="N207" i="2" s="1"/>
  <c r="N209" i="2" s="1"/>
  <c r="N210" i="2" s="1"/>
  <c r="N420" i="2"/>
  <c r="N214" i="2"/>
  <c r="N216" i="2" s="1"/>
  <c r="N219" i="2" s="1"/>
  <c r="N222" i="2" s="1"/>
  <c r="N224" i="2" s="1"/>
  <c r="N404" i="2"/>
  <c r="N246" i="2"/>
  <c r="K214" i="2"/>
  <c r="K216" i="2" s="1"/>
  <c r="K219" i="2" s="1"/>
  <c r="K222" i="2" s="1"/>
  <c r="K224" i="2" s="1"/>
  <c r="K404" i="2"/>
  <c r="K201" i="2"/>
  <c r="K204" i="2" s="1"/>
  <c r="K207" i="2" s="1"/>
  <c r="K209" i="2" s="1"/>
  <c r="K420" i="2"/>
  <c r="K403" i="2"/>
  <c r="K246" i="2"/>
  <c r="L214" i="2"/>
  <c r="L216" i="2" s="1"/>
  <c r="L219" i="2" s="1"/>
  <c r="L222" i="2" s="1"/>
  <c r="L224" i="2" s="1"/>
  <c r="L404" i="2"/>
  <c r="L420" i="2"/>
  <c r="L403" i="2"/>
  <c r="L201" i="2"/>
  <c r="L204" i="2" s="1"/>
  <c r="L207" i="2" s="1"/>
  <c r="L209" i="2" s="1"/>
  <c r="L210" i="2" s="1"/>
  <c r="L246" i="2"/>
  <c r="I403" i="2"/>
  <c r="I246" i="2"/>
  <c r="I420" i="2"/>
  <c r="I214" i="2"/>
  <c r="I216" i="2" s="1"/>
  <c r="I219" i="2" s="1"/>
  <c r="I222" i="2" s="1"/>
  <c r="I224" i="2" s="1"/>
  <c r="I404" i="2"/>
  <c r="I201" i="2"/>
  <c r="I204" i="2" s="1"/>
  <c r="I207" i="2" s="1"/>
  <c r="I209" i="2" s="1"/>
  <c r="I210" i="2" s="1"/>
  <c r="M403" i="2"/>
  <c r="M201" i="2"/>
  <c r="M204" i="2" s="1"/>
  <c r="M207" i="2" s="1"/>
  <c r="M209" i="2" s="1"/>
  <c r="M210" i="2" s="1"/>
  <c r="M420" i="2"/>
  <c r="M246" i="2"/>
  <c r="M214" i="2"/>
  <c r="M216" i="2" s="1"/>
  <c r="M219" i="2" s="1"/>
  <c r="M222" i="2" s="1"/>
  <c r="M224" i="2" s="1"/>
  <c r="M404" i="2"/>
  <c r="E444" i="2"/>
  <c r="E437" i="2" s="1"/>
  <c r="E451" i="2" s="1"/>
  <c r="F409" i="2"/>
  <c r="E408" i="2"/>
  <c r="E422" i="2" s="1"/>
  <c r="F403" i="2"/>
  <c r="F420" i="2"/>
  <c r="F404" i="2"/>
  <c r="F201" i="2"/>
  <c r="F204" i="2" s="1"/>
  <c r="F207" i="2" s="1"/>
  <c r="F209" i="2" s="1"/>
  <c r="F210" i="2" s="1"/>
  <c r="F214" i="2"/>
  <c r="F216" i="2" s="1"/>
  <c r="F219" i="2" s="1"/>
  <c r="F222" i="2" s="1"/>
  <c r="F224" i="2" s="1"/>
  <c r="F246" i="2"/>
  <c r="E214" i="5"/>
  <c r="E703" i="2"/>
  <c r="E733" i="2"/>
  <c r="G403" i="2"/>
  <c r="G201" i="2"/>
  <c r="G204" i="2" s="1"/>
  <c r="G207" i="2" s="1"/>
  <c r="G209" i="2" s="1"/>
  <c r="G210" i="2" s="1"/>
  <c r="G404" i="2"/>
  <c r="G420" i="2"/>
  <c r="G214" i="2"/>
  <c r="G216" i="2" s="1"/>
  <c r="G219" i="2" s="1"/>
  <c r="G222" i="2" s="1"/>
  <c r="G224" i="2" s="1"/>
  <c r="G246" i="2"/>
  <c r="J420" i="2"/>
  <c r="J404" i="2"/>
  <c r="J403" i="2"/>
  <c r="J201" i="2"/>
  <c r="J204" i="2" s="1"/>
  <c r="J207" i="2" s="1"/>
  <c r="J209" i="2" s="1"/>
  <c r="J214" i="2"/>
  <c r="J216" i="2" s="1"/>
  <c r="J219" i="2" s="1"/>
  <c r="J222" i="2" s="1"/>
  <c r="J224" i="2" s="1"/>
  <c r="J246" i="2"/>
  <c r="D405" i="2"/>
  <c r="D434" i="2" s="1"/>
  <c r="E728" i="2"/>
  <c r="L894" i="2"/>
  <c r="L927" i="2"/>
  <c r="G894" i="2"/>
  <c r="G927" i="2"/>
  <c r="M894" i="2"/>
  <c r="M927" i="2"/>
  <c r="N894" i="2"/>
  <c r="N927" i="2"/>
  <c r="F894" i="2"/>
  <c r="F927" i="2"/>
  <c r="I894" i="2"/>
  <c r="I927" i="2"/>
  <c r="J894" i="2"/>
  <c r="J927" i="2"/>
  <c r="K894" i="2"/>
  <c r="K927" i="2"/>
  <c r="H894" i="2"/>
  <c r="H927" i="2"/>
  <c r="J578" i="2"/>
  <c r="J579" i="2" s="1"/>
  <c r="I287" i="2"/>
  <c r="I284" i="2" s="1"/>
  <c r="I289" i="2" s="1"/>
  <c r="F804" i="2"/>
  <c r="F805" i="2" s="1"/>
  <c r="C462" i="2"/>
  <c r="C467" i="2" s="1"/>
  <c r="C431" i="2"/>
  <c r="C436" i="2" s="1"/>
  <c r="I380" i="2"/>
  <c r="H379" i="2"/>
  <c r="H393" i="2" s="1"/>
  <c r="H469" i="2"/>
  <c r="H468" i="2" s="1"/>
  <c r="H482" i="2" s="1"/>
  <c r="D373" i="2"/>
  <c r="D378" i="2" s="1"/>
  <c r="D465" i="2"/>
  <c r="E376" i="2"/>
  <c r="F691" i="2"/>
  <c r="F692" i="2" s="1"/>
  <c r="G338" i="2"/>
  <c r="G307" i="2"/>
  <c r="L291" i="2"/>
  <c r="K290" i="2"/>
  <c r="K304" i="2" s="1"/>
  <c r="F336" i="2"/>
  <c r="W893" i="2" l="1"/>
  <c r="W894" i="2" s="1"/>
  <c r="W38" i="5"/>
  <c r="Z893" i="2"/>
  <c r="Z927" i="2" s="1"/>
  <c r="Z38" i="5"/>
  <c r="X893" i="2"/>
  <c r="X894" i="2" s="1"/>
  <c r="X38" i="5"/>
  <c r="U893" i="2"/>
  <c r="U927" i="2" s="1"/>
  <c r="U38" i="5"/>
  <c r="S893" i="2"/>
  <c r="S894" i="2" s="1"/>
  <c r="S38" i="5"/>
  <c r="X859" i="2"/>
  <c r="X99" i="5" s="1"/>
  <c r="X100" i="5"/>
  <c r="Y893" i="2"/>
  <c r="Y894" i="2" s="1"/>
  <c r="Y38" i="5"/>
  <c r="T893" i="2"/>
  <c r="T927" i="2" s="1"/>
  <c r="T38" i="5"/>
  <c r="R893" i="2"/>
  <c r="R927" i="2" s="1"/>
  <c r="R38" i="5"/>
  <c r="V893" i="2"/>
  <c r="V894" i="2" s="1"/>
  <c r="V38" i="5"/>
  <c r="AE51" i="2"/>
  <c r="AE52" i="2" s="1"/>
  <c r="AE10" i="5" s="1"/>
  <c r="R51" i="2"/>
  <c r="R52" i="2" s="1"/>
  <c r="R10" i="5" s="1"/>
  <c r="R48" i="2"/>
  <c r="R199" i="2" s="1"/>
  <c r="Q893" i="2"/>
  <c r="Q38" i="5"/>
  <c r="S51" i="2"/>
  <c r="S52" i="2" s="1"/>
  <c r="S10" i="5" s="1"/>
  <c r="S48" i="2"/>
  <c r="S199" i="2" s="1"/>
  <c r="O848" i="2"/>
  <c r="O88" i="5" s="1"/>
  <c r="Q848" i="2"/>
  <c r="Q88" i="5" s="1"/>
  <c r="T51" i="2"/>
  <c r="T52" i="2" s="1"/>
  <c r="T10" i="5" s="1"/>
  <c r="T48" i="2"/>
  <c r="T199" i="2" s="1"/>
  <c r="X51" i="2"/>
  <c r="X52" i="2" s="1"/>
  <c r="X10" i="5" s="1"/>
  <c r="X48" i="2"/>
  <c r="X199" i="2" s="1"/>
  <c r="W48" i="2"/>
  <c r="W199" i="2" s="1"/>
  <c r="W51" i="2"/>
  <c r="W52" i="2" s="1"/>
  <c r="W10" i="5" s="1"/>
  <c r="Z48" i="2"/>
  <c r="Z199" i="2" s="1"/>
  <c r="Z51" i="2"/>
  <c r="Z52" i="2" s="1"/>
  <c r="Z10" i="5" s="1"/>
  <c r="P51" i="2"/>
  <c r="P52" i="2" s="1"/>
  <c r="P10" i="5" s="1"/>
  <c r="P48" i="2"/>
  <c r="P199" i="2" s="1"/>
  <c r="U51" i="2"/>
  <c r="U52" i="2" s="1"/>
  <c r="U10" i="5" s="1"/>
  <c r="U48" i="2"/>
  <c r="U199" i="2" s="1"/>
  <c r="O51" i="2"/>
  <c r="O52" i="2" s="1"/>
  <c r="O10" i="5" s="1"/>
  <c r="O48" i="2"/>
  <c r="O199" i="2" s="1"/>
  <c r="P893" i="2"/>
  <c r="P38" i="5"/>
  <c r="Y51" i="2"/>
  <c r="Y52" i="2" s="1"/>
  <c r="Y10" i="5" s="1"/>
  <c r="Y48" i="2"/>
  <c r="Y199" i="2" s="1"/>
  <c r="V51" i="2"/>
  <c r="V52" i="2" s="1"/>
  <c r="V10" i="5" s="1"/>
  <c r="V48" i="2"/>
  <c r="V199" i="2" s="1"/>
  <c r="S927" i="2"/>
  <c r="O893" i="2"/>
  <c r="O38" i="5"/>
  <c r="Q48" i="2"/>
  <c r="Q199" i="2" s="1"/>
  <c r="Q51" i="2"/>
  <c r="Q52" i="2" s="1"/>
  <c r="Q10" i="5" s="1"/>
  <c r="N859" i="2"/>
  <c r="N100" i="5"/>
  <c r="P848" i="2"/>
  <c r="P88" i="5" s="1"/>
  <c r="AB404" i="2"/>
  <c r="AB201" i="2"/>
  <c r="AB204" i="2" s="1"/>
  <c r="AB207" i="2" s="1"/>
  <c r="AB209" i="2" s="1"/>
  <c r="AB403" i="2"/>
  <c r="AB246" i="2"/>
  <c r="AB420" i="2"/>
  <c r="AB214" i="2"/>
  <c r="AB216" i="2" s="1"/>
  <c r="AB219" i="2" s="1"/>
  <c r="AB222" i="2" s="1"/>
  <c r="AB224" i="2" s="1"/>
  <c r="AB930" i="2"/>
  <c r="AB947" i="2"/>
  <c r="AB165" i="5" s="1"/>
  <c r="AF404" i="2"/>
  <c r="AF201" i="2"/>
  <c r="AF204" i="2" s="1"/>
  <c r="AF207" i="2" s="1"/>
  <c r="AF209" i="2" s="1"/>
  <c r="AF403" i="2"/>
  <c r="AF246" i="2"/>
  <c r="AF420" i="2"/>
  <c r="AF214" i="2"/>
  <c r="AF216" i="2" s="1"/>
  <c r="AF219" i="2" s="1"/>
  <c r="AF222" i="2" s="1"/>
  <c r="AF224" i="2" s="1"/>
  <c r="AF930" i="2"/>
  <c r="AF947" i="2"/>
  <c r="AF165" i="5" s="1"/>
  <c r="AE930" i="2"/>
  <c r="AE947" i="2"/>
  <c r="AE165" i="5" s="1"/>
  <c r="AD403" i="2"/>
  <c r="AD214" i="2"/>
  <c r="AD216" i="2" s="1"/>
  <c r="AD219" i="2" s="1"/>
  <c r="AD222" i="2" s="1"/>
  <c r="AD224" i="2" s="1"/>
  <c r="AD404" i="2"/>
  <c r="AD201" i="2"/>
  <c r="AD204" i="2" s="1"/>
  <c r="AD207" i="2" s="1"/>
  <c r="AD209" i="2" s="1"/>
  <c r="AD420" i="2"/>
  <c r="AD246" i="2"/>
  <c r="AC404" i="2"/>
  <c r="AC201" i="2"/>
  <c r="AC204" i="2" s="1"/>
  <c r="AC207" i="2" s="1"/>
  <c r="AC209" i="2" s="1"/>
  <c r="AC403" i="2"/>
  <c r="AC214" i="2"/>
  <c r="AC216" i="2" s="1"/>
  <c r="AC219" i="2" s="1"/>
  <c r="AC222" i="2" s="1"/>
  <c r="AC224" i="2" s="1"/>
  <c r="AC420" i="2"/>
  <c r="AC246" i="2"/>
  <c r="AD930" i="2"/>
  <c r="AD947" i="2"/>
  <c r="AD165" i="5" s="1"/>
  <c r="AE403" i="2"/>
  <c r="AE201" i="2"/>
  <c r="AE204" i="2" s="1"/>
  <c r="AE207" i="2" s="1"/>
  <c r="AE209" i="2" s="1"/>
  <c r="AE420" i="2"/>
  <c r="AE246" i="2"/>
  <c r="AE404" i="2"/>
  <c r="AE214" i="2"/>
  <c r="AE216" i="2" s="1"/>
  <c r="AE219" i="2" s="1"/>
  <c r="AE222" i="2" s="1"/>
  <c r="AE224" i="2" s="1"/>
  <c r="AF896" i="2"/>
  <c r="AF925" i="2"/>
  <c r="AC947" i="2"/>
  <c r="AC165" i="5" s="1"/>
  <c r="AC930" i="2"/>
  <c r="AC307" i="2"/>
  <c r="AC338" i="2"/>
  <c r="AC336" i="2" s="1"/>
  <c r="AC487" i="2"/>
  <c r="AA338" i="2"/>
  <c r="AA336" i="2" s="1"/>
  <c r="AA487" i="2"/>
  <c r="AA307" i="2"/>
  <c r="AF307" i="2"/>
  <c r="AF338" i="2"/>
  <c r="AF336" i="2" s="1"/>
  <c r="AF487" i="2"/>
  <c r="AA47" i="2"/>
  <c r="AA28" i="2"/>
  <c r="AB307" i="2"/>
  <c r="AB338" i="2"/>
  <c r="AB336" i="2" s="1"/>
  <c r="AB487" i="2"/>
  <c r="AA811" i="2"/>
  <c r="AA848" i="2" s="1"/>
  <c r="AA88" i="5" s="1"/>
  <c r="AA622" i="2"/>
  <c r="AD307" i="2"/>
  <c r="AD338" i="2"/>
  <c r="AD336" i="2" s="1"/>
  <c r="AD487" i="2"/>
  <c r="AE307" i="2"/>
  <c r="AE338" i="2"/>
  <c r="AE336" i="2" s="1"/>
  <c r="AE487" i="2"/>
  <c r="AA247" i="2"/>
  <c r="AA262" i="2" s="1"/>
  <c r="AA168" i="2"/>
  <c r="AA169" i="2" s="1"/>
  <c r="AA154" i="2"/>
  <c r="D402" i="2"/>
  <c r="D407" i="2" s="1"/>
  <c r="E740" i="2"/>
  <c r="E764" i="2" s="1"/>
  <c r="E766" i="2" s="1"/>
  <c r="F765" i="2" s="1"/>
  <c r="J210" i="2"/>
  <c r="J225" i="2" s="1"/>
  <c r="J226" i="2" s="1"/>
  <c r="G433" i="2"/>
  <c r="G493" i="2"/>
  <c r="E727" i="2"/>
  <c r="E245" i="5" s="1"/>
  <c r="E221" i="5"/>
  <c r="F211" i="2"/>
  <c r="F225" i="2"/>
  <c r="F226" i="2" s="1"/>
  <c r="F438" i="2"/>
  <c r="M261" i="2"/>
  <c r="M248" i="2"/>
  <c r="I509" i="2"/>
  <c r="I417" i="2"/>
  <c r="I701" i="2"/>
  <c r="I449" i="2"/>
  <c r="I446" i="2" s="1"/>
  <c r="L211" i="2"/>
  <c r="L225" i="2"/>
  <c r="L226" i="2" s="1"/>
  <c r="K210" i="2"/>
  <c r="K225" i="2" s="1"/>
  <c r="K226" i="2" s="1"/>
  <c r="N700" i="2"/>
  <c r="N493" i="2"/>
  <c r="N433" i="2"/>
  <c r="N492" i="2"/>
  <c r="N432" i="2"/>
  <c r="H492" i="2"/>
  <c r="H432" i="2"/>
  <c r="J699" i="2"/>
  <c r="J492" i="2"/>
  <c r="J432" i="2"/>
  <c r="K699" i="2"/>
  <c r="G261" i="2"/>
  <c r="G248" i="2"/>
  <c r="G211" i="2"/>
  <c r="G225" i="2"/>
  <c r="G226" i="2" s="1"/>
  <c r="F433" i="2"/>
  <c r="F493" i="2"/>
  <c r="G700" i="2"/>
  <c r="F700" i="2"/>
  <c r="M509" i="2"/>
  <c r="M449" i="2"/>
  <c r="M446" i="2" s="1"/>
  <c r="M417" i="2"/>
  <c r="M701" i="2"/>
  <c r="I211" i="2"/>
  <c r="I225" i="2"/>
  <c r="I226" i="2" s="1"/>
  <c r="I261" i="2"/>
  <c r="I248" i="2"/>
  <c r="L492" i="2"/>
  <c r="L432" i="2"/>
  <c r="K261" i="2"/>
  <c r="K248" i="2"/>
  <c r="K700" i="2"/>
  <c r="K433" i="2"/>
  <c r="K493" i="2"/>
  <c r="L700" i="2"/>
  <c r="H700" i="2"/>
  <c r="H433" i="2"/>
  <c r="H493" i="2"/>
  <c r="I700" i="2"/>
  <c r="J261" i="2"/>
  <c r="J248" i="2"/>
  <c r="J433" i="2"/>
  <c r="J493" i="2"/>
  <c r="G492" i="2"/>
  <c r="G432" i="2"/>
  <c r="H699" i="2"/>
  <c r="F261" i="2"/>
  <c r="F248" i="2"/>
  <c r="F417" i="2"/>
  <c r="F449" i="2"/>
  <c r="F446" i="2" s="1"/>
  <c r="F701" i="2"/>
  <c r="F509" i="2"/>
  <c r="M493" i="2"/>
  <c r="M433" i="2"/>
  <c r="M211" i="2"/>
  <c r="M225" i="2"/>
  <c r="M226" i="2" s="1"/>
  <c r="I493" i="2"/>
  <c r="I433" i="2"/>
  <c r="J700" i="2"/>
  <c r="I699" i="2"/>
  <c r="I492" i="2"/>
  <c r="I432" i="2"/>
  <c r="L417" i="2"/>
  <c r="L701" i="2"/>
  <c r="L509" i="2"/>
  <c r="L449" i="2"/>
  <c r="L446" i="2" s="1"/>
  <c r="K492" i="2"/>
  <c r="K432" i="2"/>
  <c r="L699" i="2"/>
  <c r="N701" i="2"/>
  <c r="N449" i="2"/>
  <c r="N446" i="2" s="1"/>
  <c r="N417" i="2"/>
  <c r="N509" i="2"/>
  <c r="H701" i="2"/>
  <c r="H509" i="2"/>
  <c r="H449" i="2"/>
  <c r="H446" i="2" s="1"/>
  <c r="H417" i="2"/>
  <c r="E942" i="2"/>
  <c r="E926" i="2"/>
  <c r="E931" i="2" s="1"/>
  <c r="J701" i="2"/>
  <c r="J449" i="2"/>
  <c r="J446" i="2" s="1"/>
  <c r="J417" i="2"/>
  <c r="J509" i="2"/>
  <c r="G701" i="2"/>
  <c r="G509" i="2"/>
  <c r="G449" i="2"/>
  <c r="G446" i="2" s="1"/>
  <c r="G417" i="2"/>
  <c r="F432" i="2"/>
  <c r="F492" i="2"/>
  <c r="G699" i="2"/>
  <c r="F699" i="2"/>
  <c r="M699" i="2"/>
  <c r="M492" i="2"/>
  <c r="M432" i="2"/>
  <c r="N699" i="2"/>
  <c r="L261" i="2"/>
  <c r="L248" i="2"/>
  <c r="L493" i="2"/>
  <c r="L433" i="2"/>
  <c r="M700" i="2"/>
  <c r="K417" i="2"/>
  <c r="K509" i="2"/>
  <c r="K701" i="2"/>
  <c r="K449" i="2"/>
  <c r="K446" i="2" s="1"/>
  <c r="N261" i="2"/>
  <c r="N248" i="2"/>
  <c r="N211" i="2"/>
  <c r="N225" i="2"/>
  <c r="N226" i="2" s="1"/>
  <c r="H261" i="2"/>
  <c r="H248" i="2"/>
  <c r="H211" i="2"/>
  <c r="H225" i="2"/>
  <c r="H226" i="2" s="1"/>
  <c r="E246" i="5"/>
  <c r="H947" i="2"/>
  <c r="H930" i="2"/>
  <c r="J947" i="2"/>
  <c r="J930" i="2"/>
  <c r="F947" i="2"/>
  <c r="F930" i="2"/>
  <c r="N947" i="2"/>
  <c r="N930" i="2"/>
  <c r="G947" i="2"/>
  <c r="G930" i="2"/>
  <c r="K947" i="2"/>
  <c r="K930" i="2"/>
  <c r="I947" i="2"/>
  <c r="I930" i="2"/>
  <c r="M947" i="2"/>
  <c r="M930" i="2"/>
  <c r="L947" i="2"/>
  <c r="L930" i="2"/>
  <c r="K578" i="2"/>
  <c r="K579" i="2" s="1"/>
  <c r="J287" i="2"/>
  <c r="J284" i="2" s="1"/>
  <c r="J289" i="2" s="1"/>
  <c r="E373" i="2"/>
  <c r="E378" i="2" s="1"/>
  <c r="E465" i="2"/>
  <c r="D462" i="2"/>
  <c r="D467" i="2" s="1"/>
  <c r="J380" i="2"/>
  <c r="I379" i="2"/>
  <c r="I393" i="2" s="1"/>
  <c r="I469" i="2"/>
  <c r="I468" i="2" s="1"/>
  <c r="I482" i="2" s="1"/>
  <c r="G804" i="2"/>
  <c r="G805" i="2" s="1"/>
  <c r="D431" i="2"/>
  <c r="D436" i="2" s="1"/>
  <c r="F376" i="2"/>
  <c r="G691" i="2"/>
  <c r="G692" i="2" s="1"/>
  <c r="H338" i="2"/>
  <c r="H307" i="2"/>
  <c r="M291" i="2"/>
  <c r="L290" i="2"/>
  <c r="L304" i="2" s="1"/>
  <c r="G336" i="2"/>
  <c r="W927" i="2" l="1"/>
  <c r="Y927" i="2"/>
  <c r="X927" i="2"/>
  <c r="X930" i="2" s="1"/>
  <c r="V927" i="2"/>
  <c r="T894" i="2"/>
  <c r="U894" i="2"/>
  <c r="Z894" i="2"/>
  <c r="R894" i="2"/>
  <c r="X862" i="2"/>
  <c r="X102" i="5" s="1"/>
  <c r="AA893" i="2"/>
  <c r="AA927" i="2" s="1"/>
  <c r="AA38" i="5"/>
  <c r="V403" i="2"/>
  <c r="V246" i="2"/>
  <c r="V420" i="2"/>
  <c r="V214" i="2"/>
  <c r="V216" i="2" s="1"/>
  <c r="V219" i="2" s="1"/>
  <c r="V222" i="2" s="1"/>
  <c r="V224" i="2" s="1"/>
  <c r="V404" i="2"/>
  <c r="V201" i="2"/>
  <c r="V204" i="2" s="1"/>
  <c r="V207" i="2" s="1"/>
  <c r="V209" i="2" s="1"/>
  <c r="U404" i="2"/>
  <c r="U246" i="2"/>
  <c r="U420" i="2"/>
  <c r="U201" i="2"/>
  <c r="U204" i="2" s="1"/>
  <c r="U207" i="2" s="1"/>
  <c r="U209" i="2" s="1"/>
  <c r="U403" i="2"/>
  <c r="U214" i="2"/>
  <c r="U216" i="2" s="1"/>
  <c r="U219" i="2" s="1"/>
  <c r="U222" i="2" s="1"/>
  <c r="U224" i="2" s="1"/>
  <c r="P404" i="2"/>
  <c r="P201" i="2"/>
  <c r="P204" i="2" s="1"/>
  <c r="P207" i="2" s="1"/>
  <c r="P209" i="2" s="1"/>
  <c r="P214" i="2"/>
  <c r="P216" i="2" s="1"/>
  <c r="P219" i="2" s="1"/>
  <c r="P222" i="2" s="1"/>
  <c r="P224" i="2" s="1"/>
  <c r="P420" i="2"/>
  <c r="P246" i="2"/>
  <c r="P403" i="2"/>
  <c r="X420" i="2"/>
  <c r="X404" i="2"/>
  <c r="X201" i="2"/>
  <c r="X204" i="2" s="1"/>
  <c r="X207" i="2" s="1"/>
  <c r="X209" i="2" s="1"/>
  <c r="X403" i="2"/>
  <c r="X246" i="2"/>
  <c r="X214" i="2"/>
  <c r="X216" i="2" s="1"/>
  <c r="X219" i="2" s="1"/>
  <c r="X222" i="2" s="1"/>
  <c r="X224" i="2" s="1"/>
  <c r="R214" i="2"/>
  <c r="R216" i="2" s="1"/>
  <c r="R219" i="2" s="1"/>
  <c r="R222" i="2" s="1"/>
  <c r="R224" i="2" s="1"/>
  <c r="R404" i="2"/>
  <c r="R201" i="2"/>
  <c r="R204" i="2" s="1"/>
  <c r="R207" i="2" s="1"/>
  <c r="R209" i="2" s="1"/>
  <c r="R403" i="2"/>
  <c r="R246" i="2"/>
  <c r="R420" i="2"/>
  <c r="Q246" i="2"/>
  <c r="Q403" i="2"/>
  <c r="Q201" i="2"/>
  <c r="Q204" i="2" s="1"/>
  <c r="Q207" i="2" s="1"/>
  <c r="Q209" i="2" s="1"/>
  <c r="Q420" i="2"/>
  <c r="Q214" i="2"/>
  <c r="Q216" i="2" s="1"/>
  <c r="Q219" i="2" s="1"/>
  <c r="Q222" i="2" s="1"/>
  <c r="Q224" i="2" s="1"/>
  <c r="Q404" i="2"/>
  <c r="O927" i="2"/>
  <c r="O894" i="2"/>
  <c r="P894" i="2"/>
  <c r="P927" i="2"/>
  <c r="Z403" i="2"/>
  <c r="Z246" i="2"/>
  <c r="Z420" i="2"/>
  <c r="Z214" i="2"/>
  <c r="Z216" i="2" s="1"/>
  <c r="Z219" i="2" s="1"/>
  <c r="Z222" i="2" s="1"/>
  <c r="Z224" i="2" s="1"/>
  <c r="Z404" i="2"/>
  <c r="Z201" i="2"/>
  <c r="Z204" i="2" s="1"/>
  <c r="Z207" i="2" s="1"/>
  <c r="Z209" i="2" s="1"/>
  <c r="V930" i="2"/>
  <c r="V947" i="2"/>
  <c r="V165" i="5" s="1"/>
  <c r="Q894" i="2"/>
  <c r="Q927" i="2"/>
  <c r="Y246" i="2"/>
  <c r="Y404" i="2"/>
  <c r="Y214" i="2"/>
  <c r="Y216" i="2" s="1"/>
  <c r="Y219" i="2" s="1"/>
  <c r="Y222" i="2" s="1"/>
  <c r="Y224" i="2" s="1"/>
  <c r="Y403" i="2"/>
  <c r="Y201" i="2"/>
  <c r="Y204" i="2" s="1"/>
  <c r="Y207" i="2" s="1"/>
  <c r="Y209" i="2" s="1"/>
  <c r="Y420" i="2"/>
  <c r="O403" i="2"/>
  <c r="O214" i="2"/>
  <c r="O216" i="2" s="1"/>
  <c r="O219" i="2" s="1"/>
  <c r="O222" i="2" s="1"/>
  <c r="O224" i="2" s="1"/>
  <c r="O404" i="2"/>
  <c r="O201" i="2"/>
  <c r="O204" i="2" s="1"/>
  <c r="O207" i="2" s="1"/>
  <c r="O209" i="2" s="1"/>
  <c r="O420" i="2"/>
  <c r="O246" i="2"/>
  <c r="T420" i="2"/>
  <c r="T201" i="2"/>
  <c r="T204" i="2" s="1"/>
  <c r="T207" i="2" s="1"/>
  <c r="T209" i="2" s="1"/>
  <c r="T403" i="2"/>
  <c r="T246" i="2"/>
  <c r="T404" i="2"/>
  <c r="T214" i="2"/>
  <c r="T216" i="2" s="1"/>
  <c r="T219" i="2" s="1"/>
  <c r="T222" i="2" s="1"/>
  <c r="T224" i="2" s="1"/>
  <c r="S201" i="2"/>
  <c r="S204" i="2" s="1"/>
  <c r="S207" i="2" s="1"/>
  <c r="S209" i="2" s="1"/>
  <c r="S404" i="2"/>
  <c r="S214" i="2"/>
  <c r="S216" i="2" s="1"/>
  <c r="S219" i="2" s="1"/>
  <c r="S222" i="2" s="1"/>
  <c r="S224" i="2" s="1"/>
  <c r="S403" i="2"/>
  <c r="S246" i="2"/>
  <c r="S420" i="2"/>
  <c r="N99" i="5"/>
  <c r="N862" i="2"/>
  <c r="N102" i="5" s="1"/>
  <c r="Y947" i="2"/>
  <c r="Y165" i="5" s="1"/>
  <c r="Y930" i="2"/>
  <c r="S947" i="2"/>
  <c r="S165" i="5" s="1"/>
  <c r="S930" i="2"/>
  <c r="U947" i="2"/>
  <c r="U165" i="5" s="1"/>
  <c r="U930" i="2"/>
  <c r="Z947" i="2"/>
  <c r="Z165" i="5" s="1"/>
  <c r="Z930" i="2"/>
  <c r="W930" i="2"/>
  <c r="W947" i="2"/>
  <c r="W165" i="5" s="1"/>
  <c r="W403" i="2"/>
  <c r="W246" i="2"/>
  <c r="W420" i="2"/>
  <c r="W214" i="2"/>
  <c r="W216" i="2" s="1"/>
  <c r="W219" i="2" s="1"/>
  <c r="W222" i="2" s="1"/>
  <c r="W224" i="2" s="1"/>
  <c r="W404" i="2"/>
  <c r="W201" i="2"/>
  <c r="W204" i="2" s="1"/>
  <c r="W207" i="2" s="1"/>
  <c r="W209" i="2" s="1"/>
  <c r="R930" i="2"/>
  <c r="R947" i="2"/>
  <c r="R165" i="5" s="1"/>
  <c r="T930" i="2"/>
  <c r="T947" i="2"/>
  <c r="T165" i="5" s="1"/>
  <c r="E933" i="2"/>
  <c r="AC210" i="2"/>
  <c r="AC225" i="2" s="1"/>
  <c r="AC226" i="2" s="1"/>
  <c r="AD432" i="2"/>
  <c r="AD492" i="2"/>
  <c r="AE699" i="2"/>
  <c r="AE217" i="5" s="1"/>
  <c r="AB261" i="2"/>
  <c r="AB37" i="5" s="1"/>
  <c r="AB248" i="2"/>
  <c r="AA894" i="2"/>
  <c r="AE248" i="2"/>
  <c r="AE261" i="2"/>
  <c r="AE37" i="5" s="1"/>
  <c r="AC701" i="2"/>
  <c r="AC219" i="5" s="1"/>
  <c r="AC449" i="2"/>
  <c r="AC446" i="2" s="1"/>
  <c r="AC417" i="2"/>
  <c r="AC509" i="2"/>
  <c r="AD700" i="2"/>
  <c r="AD218" i="5" s="1"/>
  <c r="AC433" i="2"/>
  <c r="AC493" i="2"/>
  <c r="AD210" i="2"/>
  <c r="AD225" i="2" s="1"/>
  <c r="AD226" i="2" s="1"/>
  <c r="AF449" i="2"/>
  <c r="AF446" i="2" s="1"/>
  <c r="AF417" i="2"/>
  <c r="AF509" i="2"/>
  <c r="AF701" i="2"/>
  <c r="AF219" i="5" s="1"/>
  <c r="AF433" i="2"/>
  <c r="AF493" i="2"/>
  <c r="AB492" i="2"/>
  <c r="AC699" i="2"/>
  <c r="AC217" i="5" s="1"/>
  <c r="AB432" i="2"/>
  <c r="AE493" i="2"/>
  <c r="AF700" i="2"/>
  <c r="AF218" i="5" s="1"/>
  <c r="AE433" i="2"/>
  <c r="AF210" i="2"/>
  <c r="AF225" i="2" s="1"/>
  <c r="AF226" i="2" s="1"/>
  <c r="AE449" i="2"/>
  <c r="AE446" i="2" s="1"/>
  <c r="AE417" i="2"/>
  <c r="AE509" i="2"/>
  <c r="AE701" i="2"/>
  <c r="AE219" i="5" s="1"/>
  <c r="AD493" i="2"/>
  <c r="AE700" i="2"/>
  <c r="AE218" i="5" s="1"/>
  <c r="AD433" i="2"/>
  <c r="AF261" i="2"/>
  <c r="AF37" i="5" s="1"/>
  <c r="AF248" i="2"/>
  <c r="AB210" i="2"/>
  <c r="AB225" i="2" s="1"/>
  <c r="AB226" i="2" s="1"/>
  <c r="AF699" i="2"/>
  <c r="AF217" i="5" s="1"/>
  <c r="AE432" i="2"/>
  <c r="AE492" i="2"/>
  <c r="AC261" i="2"/>
  <c r="AC37" i="5" s="1"/>
  <c r="AC248" i="2"/>
  <c r="AD509" i="2"/>
  <c r="AD701" i="2"/>
  <c r="AD219" i="5" s="1"/>
  <c r="AD449" i="2"/>
  <c r="AD446" i="2" s="1"/>
  <c r="AD417" i="2"/>
  <c r="AE210" i="2"/>
  <c r="AE225" i="2" s="1"/>
  <c r="AE226" i="2" s="1"/>
  <c r="AC432" i="2"/>
  <c r="AC492" i="2"/>
  <c r="AD699" i="2"/>
  <c r="AD217" i="5" s="1"/>
  <c r="AD248" i="2"/>
  <c r="AD261" i="2"/>
  <c r="AD37" i="5" s="1"/>
  <c r="AF432" i="2"/>
  <c r="AF492" i="2"/>
  <c r="AB449" i="2"/>
  <c r="AB446" i="2" s="1"/>
  <c r="AB417" i="2"/>
  <c r="AB509" i="2"/>
  <c r="AB493" i="2"/>
  <c r="AC700" i="2"/>
  <c r="AC218" i="5" s="1"/>
  <c r="AB433" i="2"/>
  <c r="AD485" i="2"/>
  <c r="AD516" i="2"/>
  <c r="AC516" i="2"/>
  <c r="AC485" i="2"/>
  <c r="AE485" i="2"/>
  <c r="AE516" i="2"/>
  <c r="AB516" i="2"/>
  <c r="AB485" i="2"/>
  <c r="AA48" i="2"/>
  <c r="AA199" i="2" s="1"/>
  <c r="AA51" i="2"/>
  <c r="AA52" i="2" s="1"/>
  <c r="AA10" i="5" s="1"/>
  <c r="AF516" i="2"/>
  <c r="AF485" i="2"/>
  <c r="AA485" i="2"/>
  <c r="AA516" i="2"/>
  <c r="E729" i="2"/>
  <c r="E247" i="5" s="1"/>
  <c r="N891" i="2"/>
  <c r="N37" i="5"/>
  <c r="N263" i="2"/>
  <c r="N39" i="5" s="1"/>
  <c r="K538" i="2"/>
  <c r="K78" i="5" s="1"/>
  <c r="L522" i="2"/>
  <c r="L62" i="5" s="1"/>
  <c r="M521" i="2"/>
  <c r="M61" i="5" s="1"/>
  <c r="F521" i="2"/>
  <c r="F61" i="5" s="1"/>
  <c r="G538" i="2"/>
  <c r="G78" i="5" s="1"/>
  <c r="E160" i="5"/>
  <c r="E943" i="2"/>
  <c r="E161" i="5" s="1"/>
  <c r="H738" i="2"/>
  <c r="H814" i="2"/>
  <c r="H851" i="2" s="1"/>
  <c r="H91" i="5" s="1"/>
  <c r="H219" i="5"/>
  <c r="K521" i="2"/>
  <c r="K61" i="5" s="1"/>
  <c r="J737" i="2"/>
  <c r="J813" i="2"/>
  <c r="J850" i="2" s="1"/>
  <c r="J90" i="5" s="1"/>
  <c r="J218" i="5"/>
  <c r="M522" i="2"/>
  <c r="M62" i="5" s="1"/>
  <c r="F219" i="5"/>
  <c r="F814" i="2"/>
  <c r="F851" i="2" s="1"/>
  <c r="F91" i="5" s="1"/>
  <c r="F738" i="2"/>
  <c r="F891" i="2"/>
  <c r="F37" i="5"/>
  <c r="F263" i="2"/>
  <c r="F39" i="5" s="1"/>
  <c r="G521" i="2"/>
  <c r="G61" i="5" s="1"/>
  <c r="J891" i="2"/>
  <c r="J37" i="5"/>
  <c r="J263" i="2"/>
  <c r="J39" i="5" s="1"/>
  <c r="I37" i="5"/>
  <c r="I891" i="2"/>
  <c r="I263" i="2"/>
  <c r="I39" i="5" s="1"/>
  <c r="F218" i="5"/>
  <c r="F813" i="2"/>
  <c r="F850" i="2" s="1"/>
  <c r="F90" i="5" s="1"/>
  <c r="F737" i="2"/>
  <c r="J217" i="5"/>
  <c r="J736" i="2"/>
  <c r="J697" i="2"/>
  <c r="J215" i="5" s="1"/>
  <c r="J812" i="2"/>
  <c r="J849" i="2" s="1"/>
  <c r="J89" i="5" s="1"/>
  <c r="I219" i="5"/>
  <c r="I814" i="2"/>
  <c r="I851" i="2" s="1"/>
  <c r="I91" i="5" s="1"/>
  <c r="I738" i="2"/>
  <c r="M891" i="2"/>
  <c r="M37" i="5"/>
  <c r="M263" i="2"/>
  <c r="M39" i="5" s="1"/>
  <c r="H415" i="2"/>
  <c r="H444" i="2" s="1"/>
  <c r="H696" i="2"/>
  <c r="M217" i="5"/>
  <c r="M812" i="2"/>
  <c r="M849" i="2" s="1"/>
  <c r="M89" i="5" s="1"/>
  <c r="M736" i="2"/>
  <c r="M697" i="2"/>
  <c r="M215" i="5" s="1"/>
  <c r="G219" i="5"/>
  <c r="G738" i="2"/>
  <c r="G814" i="2"/>
  <c r="G851" i="2" s="1"/>
  <c r="G91" i="5" s="1"/>
  <c r="J219" i="5"/>
  <c r="J814" i="2"/>
  <c r="J851" i="2" s="1"/>
  <c r="J91" i="5" s="1"/>
  <c r="J738" i="2"/>
  <c r="N738" i="2"/>
  <c r="N814" i="2"/>
  <c r="N851" i="2" s="1"/>
  <c r="N91" i="5" s="1"/>
  <c r="N219" i="5"/>
  <c r="J522" i="2"/>
  <c r="J62" i="5" s="1"/>
  <c r="H218" i="5"/>
  <c r="H737" i="2"/>
  <c r="H813" i="2"/>
  <c r="H850" i="2" s="1"/>
  <c r="H90" i="5" s="1"/>
  <c r="K218" i="5"/>
  <c r="K737" i="2"/>
  <c r="K813" i="2"/>
  <c r="K850" i="2" s="1"/>
  <c r="K90" i="5" s="1"/>
  <c r="M538" i="2"/>
  <c r="M78" i="5" s="1"/>
  <c r="G218" i="5"/>
  <c r="G737" i="2"/>
  <c r="G813" i="2"/>
  <c r="G850" i="2" s="1"/>
  <c r="G90" i="5" s="1"/>
  <c r="G415" i="2"/>
  <c r="G444" i="2" s="1"/>
  <c r="G696" i="2"/>
  <c r="K217" i="5"/>
  <c r="K812" i="2"/>
  <c r="K849" i="2" s="1"/>
  <c r="K89" i="5" s="1"/>
  <c r="K697" i="2"/>
  <c r="K215" i="5" s="1"/>
  <c r="K736" i="2"/>
  <c r="N522" i="2"/>
  <c r="N62" i="5" s="1"/>
  <c r="G522" i="2"/>
  <c r="G62" i="5" s="1"/>
  <c r="N696" i="2"/>
  <c r="N415" i="2"/>
  <c r="N444" i="2" s="1"/>
  <c r="M218" i="5"/>
  <c r="M737" i="2"/>
  <c r="M813" i="2"/>
  <c r="M850" i="2" s="1"/>
  <c r="M90" i="5" s="1"/>
  <c r="L891" i="2"/>
  <c r="L37" i="5"/>
  <c r="L263" i="2"/>
  <c r="L39" i="5" s="1"/>
  <c r="N736" i="2"/>
  <c r="N812" i="2"/>
  <c r="N849" i="2" s="1"/>
  <c r="N89" i="5" s="1"/>
  <c r="N217" i="5"/>
  <c r="N697" i="2"/>
  <c r="N215" i="5" s="1"/>
  <c r="F217" i="5"/>
  <c r="F697" i="2"/>
  <c r="F215" i="5" s="1"/>
  <c r="F736" i="2"/>
  <c r="F812" i="2"/>
  <c r="F849" i="2" s="1"/>
  <c r="F89" i="5" s="1"/>
  <c r="J538" i="2"/>
  <c r="J78" i="5" s="1"/>
  <c r="N538" i="2"/>
  <c r="N78" i="5" s="1"/>
  <c r="L217" i="5"/>
  <c r="L697" i="2"/>
  <c r="L215" i="5" s="1"/>
  <c r="L812" i="2"/>
  <c r="L849" i="2" s="1"/>
  <c r="L89" i="5" s="1"/>
  <c r="L736" i="2"/>
  <c r="L538" i="2"/>
  <c r="L78" i="5" s="1"/>
  <c r="I521" i="2"/>
  <c r="I61" i="5" s="1"/>
  <c r="I522" i="2"/>
  <c r="I62" i="5" s="1"/>
  <c r="M696" i="2"/>
  <c r="M415" i="2"/>
  <c r="M444" i="2" s="1"/>
  <c r="H217" i="5"/>
  <c r="H697" i="2"/>
  <c r="H215" i="5" s="1"/>
  <c r="H812" i="2"/>
  <c r="H849" i="2" s="1"/>
  <c r="H89" i="5" s="1"/>
  <c r="H736" i="2"/>
  <c r="I218" i="5"/>
  <c r="I813" i="2"/>
  <c r="I850" i="2" s="1"/>
  <c r="I90" i="5" s="1"/>
  <c r="I737" i="2"/>
  <c r="L737" i="2"/>
  <c r="L218" i="5"/>
  <c r="L813" i="2"/>
  <c r="L850" i="2" s="1"/>
  <c r="L90" i="5" s="1"/>
  <c r="L521" i="2"/>
  <c r="L61" i="5" s="1"/>
  <c r="M219" i="5"/>
  <c r="M738" i="2"/>
  <c r="M814" i="2"/>
  <c r="M851" i="2" s="1"/>
  <c r="M91" i="5" s="1"/>
  <c r="F522" i="2"/>
  <c r="F62" i="5" s="1"/>
  <c r="N521" i="2"/>
  <c r="N61" i="5" s="1"/>
  <c r="N218" i="5"/>
  <c r="N737" i="2"/>
  <c r="N813" i="2"/>
  <c r="N850" i="2" s="1"/>
  <c r="N90" i="5" s="1"/>
  <c r="L415" i="2"/>
  <c r="L444" i="2" s="1"/>
  <c r="L696" i="2"/>
  <c r="I538" i="2"/>
  <c r="I78" i="5" s="1"/>
  <c r="F415" i="2"/>
  <c r="F696" i="2"/>
  <c r="H891" i="2"/>
  <c r="H37" i="5"/>
  <c r="H263" i="2"/>
  <c r="H39" i="5" s="1"/>
  <c r="K219" i="5"/>
  <c r="K814" i="2"/>
  <c r="K851" i="2" s="1"/>
  <c r="K91" i="5" s="1"/>
  <c r="K738" i="2"/>
  <c r="G217" i="5"/>
  <c r="G812" i="2"/>
  <c r="G849" i="2" s="1"/>
  <c r="G89" i="5" s="1"/>
  <c r="G736" i="2"/>
  <c r="G697" i="2"/>
  <c r="G215" i="5" s="1"/>
  <c r="H538" i="2"/>
  <c r="H78" i="5" s="1"/>
  <c r="L738" i="2"/>
  <c r="L219" i="5"/>
  <c r="L814" i="2"/>
  <c r="L851" i="2" s="1"/>
  <c r="L91" i="5" s="1"/>
  <c r="I217" i="5"/>
  <c r="I736" i="2"/>
  <c r="I812" i="2"/>
  <c r="I849" i="2" s="1"/>
  <c r="I89" i="5" s="1"/>
  <c r="I697" i="2"/>
  <c r="I215" i="5" s="1"/>
  <c r="F538" i="2"/>
  <c r="F78" i="5" s="1"/>
  <c r="H522" i="2"/>
  <c r="H62" i="5" s="1"/>
  <c r="K522" i="2"/>
  <c r="K62" i="5" s="1"/>
  <c r="K891" i="2"/>
  <c r="K37" i="5"/>
  <c r="K263" i="2"/>
  <c r="K39" i="5" s="1"/>
  <c r="I415" i="2"/>
  <c r="I444" i="2" s="1"/>
  <c r="I696" i="2"/>
  <c r="G891" i="2"/>
  <c r="G37" i="5"/>
  <c r="G263" i="2"/>
  <c r="G39" i="5" s="1"/>
  <c r="J521" i="2"/>
  <c r="J61" i="5" s="1"/>
  <c r="H521" i="2"/>
  <c r="H61" i="5" s="1"/>
  <c r="K211" i="2"/>
  <c r="J211" i="2"/>
  <c r="I165" i="5"/>
  <c r="F165" i="5"/>
  <c r="M165" i="5"/>
  <c r="G165" i="5"/>
  <c r="N165" i="5"/>
  <c r="L165" i="5"/>
  <c r="H165" i="5"/>
  <c r="K165" i="5"/>
  <c r="J165" i="5"/>
  <c r="L578" i="2"/>
  <c r="L579" i="2" s="1"/>
  <c r="K287" i="2"/>
  <c r="K284" i="2" s="1"/>
  <c r="K289" i="2" s="1"/>
  <c r="H691" i="2"/>
  <c r="H692" i="2" s="1"/>
  <c r="G376" i="2"/>
  <c r="E462" i="2"/>
  <c r="E467" i="2" s="1"/>
  <c r="F373" i="2"/>
  <c r="F378" i="2" s="1"/>
  <c r="F465" i="2"/>
  <c r="K380" i="2"/>
  <c r="J379" i="2"/>
  <c r="J393" i="2" s="1"/>
  <c r="J469" i="2"/>
  <c r="J468" i="2" s="1"/>
  <c r="J482" i="2" s="1"/>
  <c r="H804" i="2"/>
  <c r="H805" i="2" s="1"/>
  <c r="I338" i="2"/>
  <c r="I307" i="2"/>
  <c r="N291" i="2"/>
  <c r="M290" i="2"/>
  <c r="M304" i="2" s="1"/>
  <c r="H336" i="2"/>
  <c r="X947" i="2" l="1"/>
  <c r="X165" i="5" s="1"/>
  <c r="AB514" i="2"/>
  <c r="AB54" i="5" s="1"/>
  <c r="AB56" i="5"/>
  <c r="AA514" i="2"/>
  <c r="AA54" i="5" s="1"/>
  <c r="AA56" i="5"/>
  <c r="AD514" i="2"/>
  <c r="AD54" i="5" s="1"/>
  <c r="AD56" i="5"/>
  <c r="AF514" i="2"/>
  <c r="AF54" i="5" s="1"/>
  <c r="AF56" i="5"/>
  <c r="AC514" i="2"/>
  <c r="AC54" i="5" s="1"/>
  <c r="AC56" i="5"/>
  <c r="AE514" i="2"/>
  <c r="AE54" i="5" s="1"/>
  <c r="AE56" i="5"/>
  <c r="X700" i="2"/>
  <c r="X218" i="5" s="1"/>
  <c r="W433" i="2"/>
  <c r="W493" i="2"/>
  <c r="X699" i="2"/>
  <c r="X217" i="5" s="1"/>
  <c r="W432" i="2"/>
  <c r="W492" i="2"/>
  <c r="S492" i="2"/>
  <c r="T699" i="2"/>
  <c r="T217" i="5" s="1"/>
  <c r="S432" i="2"/>
  <c r="T210" i="2"/>
  <c r="T225" i="2" s="1"/>
  <c r="T226" i="2" s="1"/>
  <c r="O210" i="2"/>
  <c r="O225" i="2" s="1"/>
  <c r="O226" i="2" s="1"/>
  <c r="Y701" i="2"/>
  <c r="Y219" i="5" s="1"/>
  <c r="Y449" i="2"/>
  <c r="Y446" i="2" s="1"/>
  <c r="Y417" i="2"/>
  <c r="Y509" i="2"/>
  <c r="Z700" i="2"/>
  <c r="Z218" i="5" s="1"/>
  <c r="Y433" i="2"/>
  <c r="Y493" i="2"/>
  <c r="Z493" i="2"/>
  <c r="Z433" i="2"/>
  <c r="Z492" i="2"/>
  <c r="Z432" i="2"/>
  <c r="R700" i="2"/>
  <c r="R218" i="5" s="1"/>
  <c r="Q493" i="2"/>
  <c r="Q433" i="2"/>
  <c r="R699" i="2"/>
  <c r="R217" i="5" s="1"/>
  <c r="Q492" i="2"/>
  <c r="Q432" i="2"/>
  <c r="R432" i="2"/>
  <c r="R492" i="2"/>
  <c r="S699" i="2"/>
  <c r="S217" i="5" s="1"/>
  <c r="Y700" i="2"/>
  <c r="Y218" i="5" s="1"/>
  <c r="X433" i="2"/>
  <c r="X493" i="2"/>
  <c r="P509" i="2"/>
  <c r="P417" i="2"/>
  <c r="P701" i="2"/>
  <c r="P449" i="2"/>
  <c r="P446" i="2" s="1"/>
  <c r="U261" i="2"/>
  <c r="U37" i="5" s="1"/>
  <c r="U248" i="2"/>
  <c r="U700" i="2"/>
  <c r="U218" i="5" s="1"/>
  <c r="T433" i="2"/>
  <c r="T493" i="2"/>
  <c r="T449" i="2"/>
  <c r="T446" i="2" s="1"/>
  <c r="T417" i="2"/>
  <c r="T509" i="2"/>
  <c r="T701" i="2"/>
  <c r="T219" i="5" s="1"/>
  <c r="O433" i="2"/>
  <c r="O493" i="2"/>
  <c r="P700" i="2"/>
  <c r="O700" i="2"/>
  <c r="Y210" i="2"/>
  <c r="Y225" i="2" s="1"/>
  <c r="Y226" i="2" s="1"/>
  <c r="Y261" i="2"/>
  <c r="Y37" i="5" s="1"/>
  <c r="Y248" i="2"/>
  <c r="P947" i="2"/>
  <c r="P165" i="5" s="1"/>
  <c r="P930" i="2"/>
  <c r="Q261" i="2"/>
  <c r="Q248" i="2"/>
  <c r="R210" i="2"/>
  <c r="R225" i="2" s="1"/>
  <c r="R226" i="2" s="1"/>
  <c r="X261" i="2"/>
  <c r="X37" i="5" s="1"/>
  <c r="X248" i="2"/>
  <c r="X449" i="2"/>
  <c r="X446" i="2" s="1"/>
  <c r="X417" i="2"/>
  <c r="X509" i="2"/>
  <c r="X701" i="2"/>
  <c r="X219" i="5" s="1"/>
  <c r="U432" i="2"/>
  <c r="U492" i="2"/>
  <c r="V699" i="2"/>
  <c r="V217" i="5" s="1"/>
  <c r="U493" i="2"/>
  <c r="V700" i="2"/>
  <c r="V218" i="5" s="1"/>
  <c r="U433" i="2"/>
  <c r="V449" i="2"/>
  <c r="V446" i="2" s="1"/>
  <c r="V417" i="2"/>
  <c r="V509" i="2"/>
  <c r="V701" i="2"/>
  <c r="V219" i="5" s="1"/>
  <c r="W449" i="2"/>
  <c r="W446" i="2" s="1"/>
  <c r="W417" i="2"/>
  <c r="W509" i="2"/>
  <c r="W701" i="2"/>
  <c r="W219" i="5" s="1"/>
  <c r="S509" i="2"/>
  <c r="S701" i="2"/>
  <c r="S219" i="5" s="1"/>
  <c r="S449" i="2"/>
  <c r="S446" i="2" s="1"/>
  <c r="S417" i="2"/>
  <c r="S433" i="2"/>
  <c r="S493" i="2"/>
  <c r="T700" i="2"/>
  <c r="T218" i="5" s="1"/>
  <c r="T261" i="2"/>
  <c r="T37" i="5" s="1"/>
  <c r="T248" i="2"/>
  <c r="O248" i="2"/>
  <c r="O261" i="2"/>
  <c r="Y492" i="2"/>
  <c r="Z699" i="2"/>
  <c r="Z217" i="5" s="1"/>
  <c r="Y432" i="2"/>
  <c r="Q930" i="2"/>
  <c r="Q947" i="2"/>
  <c r="Q165" i="5" s="1"/>
  <c r="Z417" i="2"/>
  <c r="Z509" i="2"/>
  <c r="Z701" i="2"/>
  <c r="Z219" i="5" s="1"/>
  <c r="Z449" i="2"/>
  <c r="Z446" i="2" s="1"/>
  <c r="Q449" i="2"/>
  <c r="Q446" i="2" s="1"/>
  <c r="Q417" i="2"/>
  <c r="Q509" i="2"/>
  <c r="Q701" i="2"/>
  <c r="R449" i="2"/>
  <c r="R446" i="2" s="1"/>
  <c r="R417" i="2"/>
  <c r="R509" i="2"/>
  <c r="R701" i="2"/>
  <c r="R219" i="5" s="1"/>
  <c r="S700" i="2"/>
  <c r="S218" i="5" s="1"/>
  <c r="R433" i="2"/>
  <c r="R493" i="2"/>
  <c r="Y699" i="2"/>
  <c r="Y217" i="5" s="1"/>
  <c r="X432" i="2"/>
  <c r="X492" i="2"/>
  <c r="P492" i="2"/>
  <c r="P432" i="2"/>
  <c r="Q699" i="2"/>
  <c r="P210" i="2"/>
  <c r="P225" i="2" s="1"/>
  <c r="P226" i="2" s="1"/>
  <c r="U210" i="2"/>
  <c r="U225" i="2" s="1"/>
  <c r="U226" i="2" s="1"/>
  <c r="V210" i="2"/>
  <c r="V225" i="2" s="1"/>
  <c r="V226" i="2" s="1"/>
  <c r="V261" i="2"/>
  <c r="V37" i="5" s="1"/>
  <c r="V248" i="2"/>
  <c r="W210" i="2"/>
  <c r="W225" i="2" s="1"/>
  <c r="W226" i="2" s="1"/>
  <c r="W248" i="2"/>
  <c r="W261" i="2"/>
  <c r="W37" i="5" s="1"/>
  <c r="S261" i="2"/>
  <c r="S37" i="5" s="1"/>
  <c r="S248" i="2"/>
  <c r="S210" i="2"/>
  <c r="S225" i="2" s="1"/>
  <c r="S226" i="2" s="1"/>
  <c r="T432" i="2"/>
  <c r="T492" i="2"/>
  <c r="U699" i="2"/>
  <c r="U217" i="5" s="1"/>
  <c r="O509" i="2"/>
  <c r="O449" i="2"/>
  <c r="O446" i="2" s="1"/>
  <c r="O417" i="2"/>
  <c r="O701" i="2"/>
  <c r="O432" i="2"/>
  <c r="P699" i="2"/>
  <c r="O492" i="2"/>
  <c r="O699" i="2"/>
  <c r="Z210" i="2"/>
  <c r="Z225" i="2" s="1"/>
  <c r="Z226" i="2" s="1"/>
  <c r="Z261" i="2"/>
  <c r="Z37" i="5" s="1"/>
  <c r="Z248" i="2"/>
  <c r="O947" i="2"/>
  <c r="O165" i="5" s="1"/>
  <c r="O930" i="2"/>
  <c r="Q210" i="2"/>
  <c r="Q225" i="2" s="1"/>
  <c r="Q226" i="2" s="1"/>
  <c r="R261" i="2"/>
  <c r="R37" i="5" s="1"/>
  <c r="R248" i="2"/>
  <c r="X210" i="2"/>
  <c r="X225" i="2" s="1"/>
  <c r="X226" i="2" s="1"/>
  <c r="P261" i="2"/>
  <c r="P248" i="2"/>
  <c r="Q700" i="2"/>
  <c r="P493" i="2"/>
  <c r="P433" i="2"/>
  <c r="U449" i="2"/>
  <c r="U446" i="2" s="1"/>
  <c r="U417" i="2"/>
  <c r="U509" i="2"/>
  <c r="U701" i="2"/>
  <c r="U219" i="5" s="1"/>
  <c r="W700" i="2"/>
  <c r="W218" i="5" s="1"/>
  <c r="V433" i="2"/>
  <c r="V493" i="2"/>
  <c r="V492" i="2"/>
  <c r="W699" i="2"/>
  <c r="W217" i="5" s="1"/>
  <c r="V432" i="2"/>
  <c r="AF211" i="2"/>
  <c r="AF415" i="2" s="1"/>
  <c r="AF444" i="2" s="1"/>
  <c r="AE211" i="2"/>
  <c r="AE696" i="2" s="1"/>
  <c r="AE214" i="5" s="1"/>
  <c r="AB538" i="2"/>
  <c r="AB78" i="5" s="1"/>
  <c r="AD814" i="2"/>
  <c r="AD851" i="2" s="1"/>
  <c r="AD91" i="5" s="1"/>
  <c r="AD738" i="2"/>
  <c r="AE521" i="2"/>
  <c r="AE61" i="5" s="1"/>
  <c r="AE737" i="2"/>
  <c r="AE813" i="2"/>
  <c r="AE850" i="2" s="1"/>
  <c r="AE90" i="5" s="1"/>
  <c r="AE538" i="2"/>
  <c r="AE78" i="5" s="1"/>
  <c r="AE522" i="2"/>
  <c r="AE62" i="5" s="1"/>
  <c r="AF522" i="2"/>
  <c r="AF62" i="5" s="1"/>
  <c r="AC522" i="2"/>
  <c r="AC62" i="5" s="1"/>
  <c r="AA930" i="2"/>
  <c r="AA947" i="2"/>
  <c r="AA165" i="5" s="1"/>
  <c r="AD521" i="2"/>
  <c r="AD61" i="5" s="1"/>
  <c r="AD736" i="2"/>
  <c r="AD812" i="2"/>
  <c r="AD849" i="2" s="1"/>
  <c r="AD89" i="5" s="1"/>
  <c r="AD697" i="2"/>
  <c r="AD215" i="5" s="1"/>
  <c r="AD538" i="2"/>
  <c r="AD78" i="5" s="1"/>
  <c r="AD522" i="2"/>
  <c r="AD62" i="5" s="1"/>
  <c r="AC737" i="2"/>
  <c r="AC813" i="2"/>
  <c r="AC850" i="2" s="1"/>
  <c r="AC90" i="5" s="1"/>
  <c r="AC521" i="2"/>
  <c r="AC61" i="5" s="1"/>
  <c r="AF697" i="2"/>
  <c r="AF215" i="5" s="1"/>
  <c r="AF812" i="2"/>
  <c r="AF849" i="2" s="1"/>
  <c r="AF89" i="5" s="1"/>
  <c r="AF736" i="2"/>
  <c r="AF263" i="2"/>
  <c r="AF39" i="5" s="1"/>
  <c r="AF891" i="2"/>
  <c r="AC736" i="2"/>
  <c r="AC697" i="2"/>
  <c r="AC215" i="5" s="1"/>
  <c r="AC812" i="2"/>
  <c r="AC849" i="2" s="1"/>
  <c r="AC89" i="5" s="1"/>
  <c r="AF738" i="2"/>
  <c r="AF814" i="2"/>
  <c r="AF851" i="2" s="1"/>
  <c r="AF91" i="5" s="1"/>
  <c r="AD211" i="2"/>
  <c r="AD737" i="2"/>
  <c r="AD813" i="2"/>
  <c r="AD850" i="2" s="1"/>
  <c r="AD90" i="5" s="1"/>
  <c r="AC738" i="2"/>
  <c r="AC814" i="2"/>
  <c r="AC851" i="2" s="1"/>
  <c r="AC91" i="5" s="1"/>
  <c r="AB263" i="2"/>
  <c r="AB39" i="5" s="1"/>
  <c r="AB891" i="2"/>
  <c r="AC211" i="2"/>
  <c r="AB522" i="2"/>
  <c r="AB62" i="5" s="1"/>
  <c r="AF521" i="2"/>
  <c r="AF61" i="5" s="1"/>
  <c r="AD263" i="2"/>
  <c r="AD39" i="5" s="1"/>
  <c r="AD891" i="2"/>
  <c r="AC263" i="2"/>
  <c r="AC39" i="5" s="1"/>
  <c r="AC891" i="2"/>
  <c r="AB211" i="2"/>
  <c r="AE738" i="2"/>
  <c r="AE814" i="2"/>
  <c r="AE851" i="2" s="1"/>
  <c r="AE91" i="5" s="1"/>
  <c r="AF737" i="2"/>
  <c r="AF813" i="2"/>
  <c r="AF850" i="2" s="1"/>
  <c r="AF90" i="5" s="1"/>
  <c r="AB521" i="2"/>
  <c r="AB61" i="5" s="1"/>
  <c r="AF538" i="2"/>
  <c r="AF78" i="5" s="1"/>
  <c r="AC538" i="2"/>
  <c r="AC78" i="5" s="1"/>
  <c r="AE263" i="2"/>
  <c r="AE39" i="5" s="1"/>
  <c r="AE891" i="2"/>
  <c r="AE736" i="2"/>
  <c r="AE812" i="2"/>
  <c r="AE849" i="2" s="1"/>
  <c r="AE89" i="5" s="1"/>
  <c r="AE697" i="2"/>
  <c r="AE215" i="5" s="1"/>
  <c r="F728" i="2"/>
  <c r="F246" i="5" s="1"/>
  <c r="AA404" i="2"/>
  <c r="AA214" i="2"/>
  <c r="AA216" i="2" s="1"/>
  <c r="AA219" i="2" s="1"/>
  <c r="AA222" i="2" s="1"/>
  <c r="AA224" i="2" s="1"/>
  <c r="AA403" i="2"/>
  <c r="AA246" i="2"/>
  <c r="AA420" i="2"/>
  <c r="AA201" i="2"/>
  <c r="AA204" i="2" s="1"/>
  <c r="AA207" i="2" s="1"/>
  <c r="AA209" i="2" s="1"/>
  <c r="E405" i="2"/>
  <c r="E434" i="2" s="1"/>
  <c r="E431" i="2" s="1"/>
  <c r="E436" i="2" s="1"/>
  <c r="I734" i="2"/>
  <c r="F734" i="2"/>
  <c r="G734" i="2"/>
  <c r="H734" i="2"/>
  <c r="K734" i="2"/>
  <c r="J415" i="2"/>
  <c r="J444" i="2" s="1"/>
  <c r="J696" i="2"/>
  <c r="L892" i="2"/>
  <c r="L924" i="2"/>
  <c r="I214" i="5"/>
  <c r="I703" i="2"/>
  <c r="I733" i="2"/>
  <c r="K892" i="2"/>
  <c r="K924" i="2"/>
  <c r="N734" i="2"/>
  <c r="N214" i="5"/>
  <c r="N703" i="2"/>
  <c r="N733" i="2"/>
  <c r="H214" i="5"/>
  <c r="H703" i="2"/>
  <c r="H733" i="2"/>
  <c r="J734" i="2"/>
  <c r="K696" i="2"/>
  <c r="K415" i="2"/>
  <c r="K444" i="2" s="1"/>
  <c r="F214" i="5"/>
  <c r="F703" i="2"/>
  <c r="F733" i="2"/>
  <c r="L214" i="5"/>
  <c r="L733" i="2"/>
  <c r="L703" i="2"/>
  <c r="L734" i="2"/>
  <c r="G214" i="5"/>
  <c r="G703" i="2"/>
  <c r="G733" i="2"/>
  <c r="M734" i="2"/>
  <c r="F444" i="2"/>
  <c r="F437" i="2" s="1"/>
  <c r="F451" i="2" s="1"/>
  <c r="F408" i="2"/>
  <c r="F422" i="2" s="1"/>
  <c r="G409" i="2"/>
  <c r="M214" i="5"/>
  <c r="M703" i="2"/>
  <c r="M733" i="2"/>
  <c r="M924" i="2"/>
  <c r="M892" i="2"/>
  <c r="I924" i="2"/>
  <c r="I892" i="2"/>
  <c r="J892" i="2"/>
  <c r="J924" i="2"/>
  <c r="G892" i="2"/>
  <c r="G924" i="2"/>
  <c r="H892" i="2"/>
  <c r="H924" i="2"/>
  <c r="F924" i="2"/>
  <c r="F892" i="2"/>
  <c r="N924" i="2"/>
  <c r="N892" i="2"/>
  <c r="M578" i="2"/>
  <c r="M579" i="2" s="1"/>
  <c r="L287" i="2"/>
  <c r="L284" i="2" s="1"/>
  <c r="L289" i="2" s="1"/>
  <c r="I691" i="2"/>
  <c r="I692" i="2" s="1"/>
  <c r="H376" i="2"/>
  <c r="I804" i="2"/>
  <c r="I805" i="2" s="1"/>
  <c r="L380" i="2"/>
  <c r="K379" i="2"/>
  <c r="K393" i="2" s="1"/>
  <c r="K469" i="2"/>
  <c r="K468" i="2" s="1"/>
  <c r="K482" i="2" s="1"/>
  <c r="F462" i="2"/>
  <c r="F467" i="2" s="1"/>
  <c r="G373" i="2"/>
  <c r="G378" i="2" s="1"/>
  <c r="G465" i="2"/>
  <c r="J338" i="2"/>
  <c r="J307" i="2"/>
  <c r="O291" i="2"/>
  <c r="N290" i="2"/>
  <c r="N304" i="2" s="1"/>
  <c r="I336" i="2"/>
  <c r="AF696" i="2" l="1"/>
  <c r="AF214" i="5" s="1"/>
  <c r="Q211" i="2"/>
  <c r="Q415" i="2" s="1"/>
  <c r="Q444" i="2" s="1"/>
  <c r="U211" i="2"/>
  <c r="U696" i="2" s="1"/>
  <c r="U214" i="5" s="1"/>
  <c r="S211" i="2"/>
  <c r="S415" i="2" s="1"/>
  <c r="S444" i="2" s="1"/>
  <c r="X211" i="2"/>
  <c r="X696" i="2" s="1"/>
  <c r="X214" i="5" s="1"/>
  <c r="W211" i="2"/>
  <c r="W415" i="2" s="1"/>
  <c r="W444" i="2" s="1"/>
  <c r="V211" i="2"/>
  <c r="V415" i="2" s="1"/>
  <c r="V444" i="2" s="1"/>
  <c r="P211" i="2"/>
  <c r="P415" i="2" s="1"/>
  <c r="P444" i="2" s="1"/>
  <c r="W697" i="2"/>
  <c r="W215" i="5" s="1"/>
  <c r="W736" i="2"/>
  <c r="W812" i="2"/>
  <c r="W849" i="2" s="1"/>
  <c r="W89" i="5" s="1"/>
  <c r="W737" i="2"/>
  <c r="W813" i="2"/>
  <c r="W850" i="2" s="1"/>
  <c r="W90" i="5" s="1"/>
  <c r="O812" i="2"/>
  <c r="O849" i="2" s="1"/>
  <c r="O89" i="5" s="1"/>
  <c r="O736" i="2"/>
  <c r="O217" i="5"/>
  <c r="O697" i="2"/>
  <c r="O215" i="5" s="1"/>
  <c r="O814" i="2"/>
  <c r="O851" i="2" s="1"/>
  <c r="O91" i="5" s="1"/>
  <c r="O738" i="2"/>
  <c r="O219" i="5"/>
  <c r="U736" i="2"/>
  <c r="U697" i="2"/>
  <c r="U215" i="5" s="1"/>
  <c r="U812" i="2"/>
  <c r="U849" i="2" s="1"/>
  <c r="U89" i="5" s="1"/>
  <c r="V263" i="2"/>
  <c r="V39" i="5" s="1"/>
  <c r="V891" i="2"/>
  <c r="Y736" i="2"/>
  <c r="Y697" i="2"/>
  <c r="Y215" i="5" s="1"/>
  <c r="Y812" i="2"/>
  <c r="Y849" i="2" s="1"/>
  <c r="Y89" i="5" s="1"/>
  <c r="R738" i="2"/>
  <c r="R814" i="2"/>
  <c r="R851" i="2" s="1"/>
  <c r="R91" i="5" s="1"/>
  <c r="Q738" i="2"/>
  <c r="Q219" i="5"/>
  <c r="Q814" i="2"/>
  <c r="Q851" i="2" s="1"/>
  <c r="Q91" i="5" s="1"/>
  <c r="Z736" i="2"/>
  <c r="Z697" i="2"/>
  <c r="Z215" i="5" s="1"/>
  <c r="Z812" i="2"/>
  <c r="Z849" i="2" s="1"/>
  <c r="Z89" i="5" s="1"/>
  <c r="S522" i="2"/>
  <c r="S62" i="5" s="1"/>
  <c r="S738" i="2"/>
  <c r="S814" i="2"/>
  <c r="S851" i="2" s="1"/>
  <c r="S91" i="5" s="1"/>
  <c r="U522" i="2"/>
  <c r="U62" i="5" s="1"/>
  <c r="X738" i="2"/>
  <c r="X814" i="2"/>
  <c r="X851" i="2" s="1"/>
  <c r="X91" i="5" s="1"/>
  <c r="Y211" i="2"/>
  <c r="O522" i="2"/>
  <c r="O62" i="5" s="1"/>
  <c r="U737" i="2"/>
  <c r="U813" i="2"/>
  <c r="U850" i="2" s="1"/>
  <c r="U90" i="5" s="1"/>
  <c r="P219" i="5"/>
  <c r="P814" i="2"/>
  <c r="P851" i="2" s="1"/>
  <c r="P91" i="5" s="1"/>
  <c r="P738" i="2"/>
  <c r="Z521" i="2"/>
  <c r="Z61" i="5" s="1"/>
  <c r="T211" i="2"/>
  <c r="T736" i="2"/>
  <c r="T697" i="2"/>
  <c r="T215" i="5" s="1"/>
  <c r="T812" i="2"/>
  <c r="T849" i="2" s="1"/>
  <c r="T89" i="5" s="1"/>
  <c r="X736" i="2"/>
  <c r="X697" i="2"/>
  <c r="X215" i="5" s="1"/>
  <c r="X812" i="2"/>
  <c r="X849" i="2" s="1"/>
  <c r="X89" i="5" s="1"/>
  <c r="V521" i="2"/>
  <c r="V61" i="5" s="1"/>
  <c r="U814" i="2"/>
  <c r="U851" i="2" s="1"/>
  <c r="U91" i="5" s="1"/>
  <c r="U738" i="2"/>
  <c r="Z263" i="2"/>
  <c r="Z39" i="5" s="1"/>
  <c r="Z891" i="2"/>
  <c r="O521" i="2"/>
  <c r="O61" i="5" s="1"/>
  <c r="T521" i="2"/>
  <c r="T61" i="5" s="1"/>
  <c r="P521" i="2"/>
  <c r="P61" i="5" s="1"/>
  <c r="R522" i="2"/>
  <c r="R62" i="5" s="1"/>
  <c r="R538" i="2"/>
  <c r="R78" i="5" s="1"/>
  <c r="Q538" i="2"/>
  <c r="Q78" i="5" s="1"/>
  <c r="Z738" i="2"/>
  <c r="Z814" i="2"/>
  <c r="Z851" i="2" s="1"/>
  <c r="Z91" i="5" s="1"/>
  <c r="Y521" i="2"/>
  <c r="Y61" i="5" s="1"/>
  <c r="S538" i="2"/>
  <c r="S78" i="5" s="1"/>
  <c r="V812" i="2"/>
  <c r="V849" i="2" s="1"/>
  <c r="V89" i="5" s="1"/>
  <c r="V697" i="2"/>
  <c r="V215" i="5" s="1"/>
  <c r="V736" i="2"/>
  <c r="X538" i="2"/>
  <c r="X78" i="5" s="1"/>
  <c r="X263" i="2"/>
  <c r="X39" i="5" s="1"/>
  <c r="X891" i="2"/>
  <c r="Q891" i="2"/>
  <c r="Q37" i="5"/>
  <c r="Q263" i="2"/>
  <c r="Q39" i="5" s="1"/>
  <c r="Y813" i="2"/>
  <c r="Y850" i="2" s="1"/>
  <c r="Y90" i="5" s="1"/>
  <c r="Y737" i="2"/>
  <c r="Q522" i="2"/>
  <c r="Q62" i="5" s="1"/>
  <c r="Z737" i="2"/>
  <c r="Z813" i="2"/>
  <c r="Z850" i="2" s="1"/>
  <c r="Z90" i="5" s="1"/>
  <c r="Y738" i="2"/>
  <c r="Y814" i="2"/>
  <c r="Y851" i="2" s="1"/>
  <c r="Y91" i="5" s="1"/>
  <c r="S521" i="2"/>
  <c r="S61" i="5" s="1"/>
  <c r="W522" i="2"/>
  <c r="W62" i="5" s="1"/>
  <c r="V522" i="2"/>
  <c r="V62" i="5" s="1"/>
  <c r="U538" i="2"/>
  <c r="U78" i="5" s="1"/>
  <c r="P522" i="2"/>
  <c r="P62" i="5" s="1"/>
  <c r="P263" i="2"/>
  <c r="P39" i="5" s="1"/>
  <c r="P37" i="5"/>
  <c r="P891" i="2"/>
  <c r="R263" i="2"/>
  <c r="R39" i="5" s="1"/>
  <c r="R891" i="2"/>
  <c r="Z211" i="2"/>
  <c r="P217" i="5"/>
  <c r="P812" i="2"/>
  <c r="P849" i="2" s="1"/>
  <c r="P89" i="5" s="1"/>
  <c r="P736" i="2"/>
  <c r="P697" i="2"/>
  <c r="P215" i="5" s="1"/>
  <c r="S263" i="2"/>
  <c r="S39" i="5" s="1"/>
  <c r="S891" i="2"/>
  <c r="X521" i="2"/>
  <c r="X61" i="5" s="1"/>
  <c r="Z538" i="2"/>
  <c r="Z78" i="5" s="1"/>
  <c r="O891" i="2"/>
  <c r="O37" i="5"/>
  <c r="O263" i="2"/>
  <c r="O39" i="5" s="1"/>
  <c r="T263" i="2"/>
  <c r="T39" i="5" s="1"/>
  <c r="T891" i="2"/>
  <c r="W738" i="2"/>
  <c r="W814" i="2"/>
  <c r="W851" i="2" s="1"/>
  <c r="W91" i="5" s="1"/>
  <c r="V738" i="2"/>
  <c r="V814" i="2"/>
  <c r="V851" i="2" s="1"/>
  <c r="V91" i="5" s="1"/>
  <c r="U521" i="2"/>
  <c r="U61" i="5" s="1"/>
  <c r="R211" i="2"/>
  <c r="O737" i="2"/>
  <c r="O218" i="5"/>
  <c r="O813" i="2"/>
  <c r="O850" i="2" s="1"/>
  <c r="O90" i="5" s="1"/>
  <c r="T738" i="2"/>
  <c r="T814" i="2"/>
  <c r="T851" i="2" s="1"/>
  <c r="T91" i="5" s="1"/>
  <c r="T522" i="2"/>
  <c r="T62" i="5" s="1"/>
  <c r="U263" i="2"/>
  <c r="U39" i="5" s="1"/>
  <c r="U891" i="2"/>
  <c r="P538" i="2"/>
  <c r="P78" i="5" s="1"/>
  <c r="S736" i="2"/>
  <c r="S812" i="2"/>
  <c r="S849" i="2" s="1"/>
  <c r="S89" i="5" s="1"/>
  <c r="S697" i="2"/>
  <c r="S215" i="5" s="1"/>
  <c r="Q521" i="2"/>
  <c r="Q61" i="5" s="1"/>
  <c r="R813" i="2"/>
  <c r="R850" i="2" s="1"/>
  <c r="R90" i="5" s="1"/>
  <c r="R737" i="2"/>
  <c r="Z522" i="2"/>
  <c r="Z62" i="5" s="1"/>
  <c r="Y538" i="2"/>
  <c r="Y78" i="5" s="1"/>
  <c r="O211" i="2"/>
  <c r="W521" i="2"/>
  <c r="W61" i="5" s="1"/>
  <c r="Q737" i="2"/>
  <c r="Q813" i="2"/>
  <c r="Q850" i="2" s="1"/>
  <c r="Q90" i="5" s="1"/>
  <c r="Q218" i="5"/>
  <c r="Q696" i="2"/>
  <c r="O538" i="2"/>
  <c r="O78" i="5" s="1"/>
  <c r="S696" i="2"/>
  <c r="S214" i="5" s="1"/>
  <c r="W891" i="2"/>
  <c r="W263" i="2"/>
  <c r="W39" i="5" s="1"/>
  <c r="Q812" i="2"/>
  <c r="Q849" i="2" s="1"/>
  <c r="Q89" i="5" s="1"/>
  <c r="Q697" i="2"/>
  <c r="Q215" i="5" s="1"/>
  <c r="Q736" i="2"/>
  <c r="Q217" i="5"/>
  <c r="S737" i="2"/>
  <c r="S813" i="2"/>
  <c r="S850" i="2" s="1"/>
  <c r="S90" i="5" s="1"/>
  <c r="T737" i="2"/>
  <c r="T813" i="2"/>
  <c r="T850" i="2" s="1"/>
  <c r="T90" i="5" s="1"/>
  <c r="W538" i="2"/>
  <c r="W78" i="5" s="1"/>
  <c r="V538" i="2"/>
  <c r="V78" i="5" s="1"/>
  <c r="V737" i="2"/>
  <c r="V813" i="2"/>
  <c r="V850" i="2" s="1"/>
  <c r="V90" i="5" s="1"/>
  <c r="Y891" i="2"/>
  <c r="Y263" i="2"/>
  <c r="Y39" i="5" s="1"/>
  <c r="P737" i="2"/>
  <c r="P218" i="5"/>
  <c r="P813" i="2"/>
  <c r="P850" i="2" s="1"/>
  <c r="P90" i="5" s="1"/>
  <c r="T538" i="2"/>
  <c r="T78" i="5" s="1"/>
  <c r="X522" i="2"/>
  <c r="X62" i="5" s="1"/>
  <c r="R521" i="2"/>
  <c r="R61" i="5" s="1"/>
  <c r="R736" i="2"/>
  <c r="R812" i="2"/>
  <c r="R849" i="2" s="1"/>
  <c r="R89" i="5" s="1"/>
  <c r="R697" i="2"/>
  <c r="R215" i="5" s="1"/>
  <c r="Y522" i="2"/>
  <c r="Y62" i="5" s="1"/>
  <c r="X737" i="2"/>
  <c r="X813" i="2"/>
  <c r="X850" i="2" s="1"/>
  <c r="X90" i="5" s="1"/>
  <c r="I740" i="2"/>
  <c r="I764" i="2" s="1"/>
  <c r="AE415" i="2"/>
  <c r="AE444" i="2" s="1"/>
  <c r="AF734" i="2"/>
  <c r="AE892" i="2"/>
  <c r="AE924" i="2"/>
  <c r="AB696" i="2"/>
  <c r="AB415" i="2"/>
  <c r="AB444" i="2" s="1"/>
  <c r="AD415" i="2"/>
  <c r="AD444" i="2" s="1"/>
  <c r="AD696" i="2"/>
  <c r="AD214" i="5" s="1"/>
  <c r="AC892" i="2"/>
  <c r="AC924" i="2"/>
  <c r="AC696" i="2"/>
  <c r="AC214" i="5" s="1"/>
  <c r="AC415" i="2"/>
  <c r="AC444" i="2" s="1"/>
  <c r="AC734" i="2"/>
  <c r="AE733" i="2"/>
  <c r="AE703" i="2"/>
  <c r="AB924" i="2"/>
  <c r="AB892" i="2"/>
  <c r="AF892" i="2"/>
  <c r="AF924" i="2"/>
  <c r="AD734" i="2"/>
  <c r="AE734" i="2"/>
  <c r="AD892" i="2"/>
  <c r="AD924" i="2"/>
  <c r="AF733" i="2"/>
  <c r="AF703" i="2"/>
  <c r="E402" i="2"/>
  <c r="E407" i="2" s="1"/>
  <c r="AA432" i="2"/>
  <c r="AA492" i="2"/>
  <c r="AA699" i="2"/>
  <c r="AA217" i="5" s="1"/>
  <c r="AB699" i="2"/>
  <c r="AB217" i="5" s="1"/>
  <c r="AA210" i="2"/>
  <c r="AA225" i="2" s="1"/>
  <c r="AA226" i="2" s="1"/>
  <c r="AA701" i="2"/>
  <c r="AA219" i="5" s="1"/>
  <c r="AA449" i="2"/>
  <c r="AA446" i="2" s="1"/>
  <c r="AB701" i="2"/>
  <c r="AB219" i="5" s="1"/>
  <c r="AA417" i="2"/>
  <c r="AA509" i="2"/>
  <c r="AA433" i="2"/>
  <c r="AA700" i="2"/>
  <c r="AA218" i="5" s="1"/>
  <c r="AA493" i="2"/>
  <c r="AB700" i="2"/>
  <c r="AB218" i="5" s="1"/>
  <c r="AA261" i="2"/>
  <c r="AA37" i="5" s="1"/>
  <c r="AA248" i="2"/>
  <c r="M740" i="2"/>
  <c r="M764" i="2" s="1"/>
  <c r="G740" i="2"/>
  <c r="G764" i="2" s="1"/>
  <c r="F740" i="2"/>
  <c r="F764" i="2" s="1"/>
  <c r="F766" i="2" s="1"/>
  <c r="G765" i="2" s="1"/>
  <c r="H740" i="2"/>
  <c r="H764" i="2" s="1"/>
  <c r="L740" i="2"/>
  <c r="L764" i="2" s="1"/>
  <c r="J942" i="2"/>
  <c r="J926" i="2"/>
  <c r="J931" i="2" s="1"/>
  <c r="J933" i="2" s="1"/>
  <c r="N942" i="2"/>
  <c r="N926" i="2"/>
  <c r="N931" i="2" s="1"/>
  <c r="N933" i="2" s="1"/>
  <c r="G942" i="2"/>
  <c r="G926" i="2"/>
  <c r="G931" i="2" s="1"/>
  <c r="G933" i="2" s="1"/>
  <c r="G727" i="2"/>
  <c r="G245" i="5" s="1"/>
  <c r="G221" i="5"/>
  <c r="L727" i="2"/>
  <c r="L245" i="5" s="1"/>
  <c r="L221" i="5"/>
  <c r="F221" i="5"/>
  <c r="F727" i="2"/>
  <c r="H727" i="2"/>
  <c r="H245" i="5" s="1"/>
  <c r="H221" i="5"/>
  <c r="L942" i="2"/>
  <c r="L926" i="2"/>
  <c r="L931" i="2" s="1"/>
  <c r="L933" i="2" s="1"/>
  <c r="M942" i="2"/>
  <c r="M926" i="2"/>
  <c r="M931" i="2" s="1"/>
  <c r="M933" i="2" s="1"/>
  <c r="I221" i="5"/>
  <c r="I727" i="2"/>
  <c r="I245" i="5" s="1"/>
  <c r="H942" i="2"/>
  <c r="H926" i="2"/>
  <c r="H931" i="2" s="1"/>
  <c r="H933" i="2" s="1"/>
  <c r="I942" i="2"/>
  <c r="I926" i="2"/>
  <c r="I931" i="2" s="1"/>
  <c r="I933" i="2" s="1"/>
  <c r="G438" i="2"/>
  <c r="G437" i="2" s="1"/>
  <c r="G451" i="2" s="1"/>
  <c r="H409" i="2"/>
  <c r="G408" i="2"/>
  <c r="G422" i="2" s="1"/>
  <c r="N740" i="2"/>
  <c r="N764" i="2" s="1"/>
  <c r="K942" i="2"/>
  <c r="K926" i="2"/>
  <c r="K931" i="2" s="1"/>
  <c r="K933" i="2" s="1"/>
  <c r="J733" i="2"/>
  <c r="J740" i="2" s="1"/>
  <c r="J764" i="2" s="1"/>
  <c r="J214" i="5"/>
  <c r="J703" i="2"/>
  <c r="F942" i="2"/>
  <c r="F926" i="2"/>
  <c r="F931" i="2" s="1"/>
  <c r="M727" i="2"/>
  <c r="M245" i="5" s="1"/>
  <c r="M221" i="5"/>
  <c r="K214" i="5"/>
  <c r="K733" i="2"/>
  <c r="K740" i="2" s="1"/>
  <c r="K764" i="2" s="1"/>
  <c r="K703" i="2"/>
  <c r="N727" i="2"/>
  <c r="N245" i="5" s="1"/>
  <c r="N221" i="5"/>
  <c r="N578" i="2"/>
  <c r="N579" i="2" s="1"/>
  <c r="M287" i="2"/>
  <c r="M284" i="2" s="1"/>
  <c r="M289" i="2" s="1"/>
  <c r="M380" i="2"/>
  <c r="L379" i="2"/>
  <c r="L393" i="2" s="1"/>
  <c r="L469" i="2"/>
  <c r="L468" i="2" s="1"/>
  <c r="L482" i="2" s="1"/>
  <c r="J691" i="2"/>
  <c r="J692" i="2" s="1"/>
  <c r="I376" i="2"/>
  <c r="J804" i="2"/>
  <c r="J805" i="2" s="1"/>
  <c r="G462" i="2"/>
  <c r="G467" i="2" s="1"/>
  <c r="H373" i="2"/>
  <c r="H378" i="2" s="1"/>
  <c r="H465" i="2"/>
  <c r="K338" i="2"/>
  <c r="K307" i="2"/>
  <c r="P291" i="2"/>
  <c r="O290" i="2"/>
  <c r="O304" i="2" s="1"/>
  <c r="J336" i="2"/>
  <c r="U415" i="2" l="1"/>
  <c r="U444" i="2" s="1"/>
  <c r="V696" i="2"/>
  <c r="V214" i="5" s="1"/>
  <c r="W696" i="2"/>
  <c r="W214" i="5" s="1"/>
  <c r="Q734" i="2"/>
  <c r="AE727" i="2"/>
  <c r="AE245" i="5" s="1"/>
  <c r="AE221" i="5"/>
  <c r="AF727" i="2"/>
  <c r="AF245" i="5" s="1"/>
  <c r="AF221" i="5"/>
  <c r="AB733" i="2"/>
  <c r="AB214" i="5"/>
  <c r="X415" i="2"/>
  <c r="X444" i="2" s="1"/>
  <c r="P696" i="2"/>
  <c r="P733" i="2" s="1"/>
  <c r="S734" i="2"/>
  <c r="AF740" i="2"/>
  <c r="AF764" i="2" s="1"/>
  <c r="W892" i="2"/>
  <c r="W924" i="2"/>
  <c r="X733" i="2"/>
  <c r="X703" i="2"/>
  <c r="U892" i="2"/>
  <c r="U924" i="2"/>
  <c r="T924" i="2"/>
  <c r="T892" i="2"/>
  <c r="O892" i="2"/>
  <c r="O924" i="2"/>
  <c r="P734" i="2"/>
  <c r="R892" i="2"/>
  <c r="R924" i="2"/>
  <c r="P703" i="2"/>
  <c r="W733" i="2"/>
  <c r="T734" i="2"/>
  <c r="R696" i="2"/>
  <c r="R214" i="5" s="1"/>
  <c r="R415" i="2"/>
  <c r="R444" i="2" s="1"/>
  <c r="S924" i="2"/>
  <c r="S892" i="2"/>
  <c r="Q892" i="2"/>
  <c r="Q924" i="2"/>
  <c r="V733" i="2"/>
  <c r="V703" i="2"/>
  <c r="Z924" i="2"/>
  <c r="Z892" i="2"/>
  <c r="X734" i="2"/>
  <c r="T696" i="2"/>
  <c r="T214" i="5" s="1"/>
  <c r="T415" i="2"/>
  <c r="T444" i="2" s="1"/>
  <c r="O734" i="2"/>
  <c r="Y924" i="2"/>
  <c r="Y892" i="2"/>
  <c r="U733" i="2"/>
  <c r="U703" i="2"/>
  <c r="S733" i="2"/>
  <c r="S703" i="2"/>
  <c r="Q214" i="5"/>
  <c r="Q703" i="2"/>
  <c r="Q733" i="2"/>
  <c r="Q740" i="2" s="1"/>
  <c r="Q764" i="2" s="1"/>
  <c r="O696" i="2"/>
  <c r="O415" i="2"/>
  <c r="O444" i="2" s="1"/>
  <c r="P924" i="2"/>
  <c r="P892" i="2"/>
  <c r="X892" i="2"/>
  <c r="X924" i="2"/>
  <c r="V734" i="2"/>
  <c r="Z734" i="2"/>
  <c r="Y734" i="2"/>
  <c r="W734" i="2"/>
  <c r="Z415" i="2"/>
  <c r="Z444" i="2" s="1"/>
  <c r="Z696" i="2"/>
  <c r="Z214" i="5" s="1"/>
  <c r="Y415" i="2"/>
  <c r="Y444" i="2" s="1"/>
  <c r="Y696" i="2"/>
  <c r="Y214" i="5" s="1"/>
  <c r="R734" i="2"/>
  <c r="V892" i="2"/>
  <c r="V924" i="2"/>
  <c r="U734" i="2"/>
  <c r="F933" i="2"/>
  <c r="AA521" i="2"/>
  <c r="AA61" i="5" s="1"/>
  <c r="AB942" i="2"/>
  <c r="AB926" i="2"/>
  <c r="AB931" i="2" s="1"/>
  <c r="AB933" i="2" s="1"/>
  <c r="AF942" i="2"/>
  <c r="AF926" i="2"/>
  <c r="AF931" i="2" s="1"/>
  <c r="AF933" i="2" s="1"/>
  <c r="AC942" i="2"/>
  <c r="AC926" i="2"/>
  <c r="AC931" i="2" s="1"/>
  <c r="AC933" i="2" s="1"/>
  <c r="AA538" i="2"/>
  <c r="AA78" i="5" s="1"/>
  <c r="AD942" i="2"/>
  <c r="AD926" i="2"/>
  <c r="AD931" i="2" s="1"/>
  <c r="AD933" i="2" s="1"/>
  <c r="AC733" i="2"/>
  <c r="AC740" i="2" s="1"/>
  <c r="AC764" i="2" s="1"/>
  <c r="AC703" i="2"/>
  <c r="AA522" i="2"/>
  <c r="AA62" i="5" s="1"/>
  <c r="AE740" i="2"/>
  <c r="AE764" i="2" s="1"/>
  <c r="AD703" i="2"/>
  <c r="AD733" i="2"/>
  <c r="AD740" i="2" s="1"/>
  <c r="AD764" i="2" s="1"/>
  <c r="AE926" i="2"/>
  <c r="AE931" i="2" s="1"/>
  <c r="AE933" i="2" s="1"/>
  <c r="AE942" i="2"/>
  <c r="AA263" i="2"/>
  <c r="AA39" i="5" s="1"/>
  <c r="AA891" i="2"/>
  <c r="AB736" i="2"/>
  <c r="AB697" i="2"/>
  <c r="AB812" i="2"/>
  <c r="AB849" i="2" s="1"/>
  <c r="AB89" i="5" s="1"/>
  <c r="AB737" i="2"/>
  <c r="AB813" i="2"/>
  <c r="AB850" i="2" s="1"/>
  <c r="AB90" i="5" s="1"/>
  <c r="AA738" i="2"/>
  <c r="AA814" i="2"/>
  <c r="AA851" i="2" s="1"/>
  <c r="AA91" i="5" s="1"/>
  <c r="AA697" i="2"/>
  <c r="AA215" i="5" s="1"/>
  <c r="AA736" i="2"/>
  <c r="AA812" i="2"/>
  <c r="AA849" i="2" s="1"/>
  <c r="AA89" i="5" s="1"/>
  <c r="AA211" i="2"/>
  <c r="AA737" i="2"/>
  <c r="AA813" i="2"/>
  <c r="AA850" i="2" s="1"/>
  <c r="AA90" i="5" s="1"/>
  <c r="AB738" i="2"/>
  <c r="AB814" i="2"/>
  <c r="AB851" i="2" s="1"/>
  <c r="AB91" i="5" s="1"/>
  <c r="G766" i="2"/>
  <c r="H765" i="2" s="1"/>
  <c r="H766" i="2" s="1"/>
  <c r="I765" i="2" s="1"/>
  <c r="I766" i="2" s="1"/>
  <c r="J765" i="2" s="1"/>
  <c r="J766" i="2" s="1"/>
  <c r="K765" i="2" s="1"/>
  <c r="K766" i="2" s="1"/>
  <c r="J727" i="2"/>
  <c r="J245" i="5" s="1"/>
  <c r="J221" i="5"/>
  <c r="H408" i="2"/>
  <c r="H422" i="2" s="1"/>
  <c r="I409" i="2"/>
  <c r="H438" i="2"/>
  <c r="H437" i="2" s="1"/>
  <c r="H451" i="2" s="1"/>
  <c r="I160" i="5"/>
  <c r="I943" i="2"/>
  <c r="I161" i="5" s="1"/>
  <c r="G160" i="5"/>
  <c r="G943" i="2"/>
  <c r="G161" i="5" s="1"/>
  <c r="N160" i="5"/>
  <c r="N943" i="2"/>
  <c r="N161" i="5" s="1"/>
  <c r="K160" i="5"/>
  <c r="K943" i="2"/>
  <c r="K161" i="5" s="1"/>
  <c r="F245" i="5"/>
  <c r="F729" i="2"/>
  <c r="F160" i="5"/>
  <c r="F943" i="2"/>
  <c r="F161" i="5" s="1"/>
  <c r="H160" i="5"/>
  <c r="H943" i="2"/>
  <c r="H161" i="5" s="1"/>
  <c r="L160" i="5"/>
  <c r="L943" i="2"/>
  <c r="L161" i="5" s="1"/>
  <c r="J160" i="5"/>
  <c r="J943" i="2"/>
  <c r="J161" i="5" s="1"/>
  <c r="K727" i="2"/>
  <c r="K245" i="5" s="1"/>
  <c r="K221" i="5"/>
  <c r="M160" i="5"/>
  <c r="M943" i="2"/>
  <c r="M161" i="5" s="1"/>
  <c r="O578" i="2"/>
  <c r="O579" i="2" s="1"/>
  <c r="N287" i="2"/>
  <c r="N284" i="2" s="1"/>
  <c r="N289" i="2" s="1"/>
  <c r="I373" i="2"/>
  <c r="I378" i="2" s="1"/>
  <c r="I465" i="2"/>
  <c r="K804" i="2"/>
  <c r="K805" i="2" s="1"/>
  <c r="K691" i="2"/>
  <c r="K692" i="2" s="1"/>
  <c r="J376" i="2"/>
  <c r="N380" i="2"/>
  <c r="M379" i="2"/>
  <c r="M393" i="2" s="1"/>
  <c r="M469" i="2"/>
  <c r="M468" i="2" s="1"/>
  <c r="M482" i="2" s="1"/>
  <c r="H462" i="2"/>
  <c r="H467" i="2" s="1"/>
  <c r="L338" i="2"/>
  <c r="L307" i="2"/>
  <c r="Q291" i="2"/>
  <c r="R291" i="2" s="1"/>
  <c r="P290" i="2"/>
  <c r="P304" i="2" s="1"/>
  <c r="K336" i="2"/>
  <c r="W703" i="2" l="1"/>
  <c r="W221" i="5" s="1"/>
  <c r="P214" i="5"/>
  <c r="AE943" i="2"/>
  <c r="AE161" i="5" s="1"/>
  <c r="AE160" i="5"/>
  <c r="AC943" i="2"/>
  <c r="AC161" i="5" s="1"/>
  <c r="AC160" i="5"/>
  <c r="X727" i="2"/>
  <c r="X245" i="5" s="1"/>
  <c r="X221" i="5"/>
  <c r="S727" i="2"/>
  <c r="S245" i="5" s="1"/>
  <c r="S221" i="5"/>
  <c r="W727" i="2"/>
  <c r="W245" i="5" s="1"/>
  <c r="AB943" i="2"/>
  <c r="AB161" i="5" s="1"/>
  <c r="AB160" i="5"/>
  <c r="X740" i="2"/>
  <c r="X764" i="2" s="1"/>
  <c r="V727" i="2"/>
  <c r="V245" i="5" s="1"/>
  <c r="V221" i="5"/>
  <c r="AB703" i="2"/>
  <c r="AB215" i="5"/>
  <c r="AD727" i="2"/>
  <c r="AD245" i="5" s="1"/>
  <c r="AD221" i="5"/>
  <c r="AC727" i="2"/>
  <c r="AC245" i="5" s="1"/>
  <c r="AC221" i="5"/>
  <c r="AD943" i="2"/>
  <c r="AD161" i="5" s="1"/>
  <c r="AD160" i="5"/>
  <c r="AF943" i="2"/>
  <c r="AF161" i="5" s="1"/>
  <c r="AF160" i="5"/>
  <c r="U727" i="2"/>
  <c r="U245" i="5" s="1"/>
  <c r="U221" i="5"/>
  <c r="S740" i="2"/>
  <c r="S764" i="2" s="1"/>
  <c r="P740" i="2"/>
  <c r="P764" i="2" s="1"/>
  <c r="Z733" i="2"/>
  <c r="Z740" i="2" s="1"/>
  <c r="Z764" i="2" s="1"/>
  <c r="Z703" i="2"/>
  <c r="O214" i="5"/>
  <c r="O733" i="2"/>
  <c r="O740" i="2" s="1"/>
  <c r="O764" i="2" s="1"/>
  <c r="O703" i="2"/>
  <c r="T733" i="2"/>
  <c r="T740" i="2" s="1"/>
  <c r="T764" i="2" s="1"/>
  <c r="T703" i="2"/>
  <c r="Z926" i="2"/>
  <c r="Z931" i="2" s="1"/>
  <c r="Z933" i="2" s="1"/>
  <c r="Z942" i="2"/>
  <c r="Q926" i="2"/>
  <c r="Q931" i="2" s="1"/>
  <c r="Q933" i="2" s="1"/>
  <c r="Q942" i="2"/>
  <c r="O926" i="2"/>
  <c r="O931" i="2" s="1"/>
  <c r="O942" i="2"/>
  <c r="U926" i="2"/>
  <c r="U931" i="2" s="1"/>
  <c r="U933" i="2" s="1"/>
  <c r="U942" i="2"/>
  <c r="Y733" i="2"/>
  <c r="Y740" i="2" s="1"/>
  <c r="Y764" i="2" s="1"/>
  <c r="Y703" i="2"/>
  <c r="X942" i="2"/>
  <c r="X926" i="2"/>
  <c r="X931" i="2" s="1"/>
  <c r="X933" i="2" s="1"/>
  <c r="P926" i="2"/>
  <c r="P931" i="2" s="1"/>
  <c r="P933" i="2" s="1"/>
  <c r="P942" i="2"/>
  <c r="Y942" i="2"/>
  <c r="Y926" i="2"/>
  <c r="Y931" i="2" s="1"/>
  <c r="Y933" i="2" s="1"/>
  <c r="R733" i="2"/>
  <c r="R740" i="2" s="1"/>
  <c r="R764" i="2" s="1"/>
  <c r="R703" i="2"/>
  <c r="W740" i="2"/>
  <c r="W764" i="2" s="1"/>
  <c r="R926" i="2"/>
  <c r="R931" i="2" s="1"/>
  <c r="R933" i="2" s="1"/>
  <c r="R942" i="2"/>
  <c r="W926" i="2"/>
  <c r="W931" i="2" s="1"/>
  <c r="W933" i="2" s="1"/>
  <c r="W942" i="2"/>
  <c r="V942" i="2"/>
  <c r="V926" i="2"/>
  <c r="V931" i="2" s="1"/>
  <c r="V933" i="2" s="1"/>
  <c r="Q727" i="2"/>
  <c r="Q245" i="5" s="1"/>
  <c r="Q221" i="5"/>
  <c r="V740" i="2"/>
  <c r="V764" i="2" s="1"/>
  <c r="U740" i="2"/>
  <c r="U764" i="2" s="1"/>
  <c r="S926" i="2"/>
  <c r="S931" i="2" s="1"/>
  <c r="S933" i="2" s="1"/>
  <c r="S942" i="2"/>
  <c r="P727" i="2"/>
  <c r="P245" i="5" s="1"/>
  <c r="P221" i="5"/>
  <c r="T926" i="2"/>
  <c r="T931" i="2" s="1"/>
  <c r="T933" i="2" s="1"/>
  <c r="T942" i="2"/>
  <c r="AA924" i="2"/>
  <c r="AA892" i="2"/>
  <c r="AA696" i="2"/>
  <c r="AA214" i="5" s="1"/>
  <c r="AA415" i="2"/>
  <c r="AA444" i="2" s="1"/>
  <c r="AA734" i="2"/>
  <c r="AB734" i="2"/>
  <c r="AB740" i="2" s="1"/>
  <c r="AB764" i="2" s="1"/>
  <c r="R290" i="2"/>
  <c r="R304" i="2" s="1"/>
  <c r="S291" i="2"/>
  <c r="G728" i="2"/>
  <c r="F405" i="2"/>
  <c r="F247" i="5"/>
  <c r="J409" i="2"/>
  <c r="I438" i="2"/>
  <c r="I437" i="2" s="1"/>
  <c r="I451" i="2" s="1"/>
  <c r="I408" i="2"/>
  <c r="I422" i="2" s="1"/>
  <c r="O287" i="2"/>
  <c r="O284" i="2" s="1"/>
  <c r="O289" i="2" s="1"/>
  <c r="P578" i="2"/>
  <c r="P579" i="2" s="1"/>
  <c r="O380" i="2"/>
  <c r="N379" i="2"/>
  <c r="N393" i="2" s="1"/>
  <c r="N469" i="2"/>
  <c r="N468" i="2" s="1"/>
  <c r="N482" i="2" s="1"/>
  <c r="I462" i="2"/>
  <c r="I467" i="2" s="1"/>
  <c r="J373" i="2"/>
  <c r="J378" i="2" s="1"/>
  <c r="J465" i="2"/>
  <c r="L765" i="2"/>
  <c r="L766" i="2" s="1"/>
  <c r="L691" i="2"/>
  <c r="L692" i="2" s="1"/>
  <c r="K376" i="2"/>
  <c r="L804" i="2"/>
  <c r="L805" i="2" s="1"/>
  <c r="M338" i="2"/>
  <c r="M307" i="2"/>
  <c r="Q290" i="2"/>
  <c r="Q304" i="2" s="1"/>
  <c r="L336" i="2"/>
  <c r="Y727" i="2" l="1"/>
  <c r="Y245" i="5" s="1"/>
  <c r="Y221" i="5"/>
  <c r="V943" i="2"/>
  <c r="V161" i="5" s="1"/>
  <c r="V160" i="5"/>
  <c r="R943" i="2"/>
  <c r="R161" i="5" s="1"/>
  <c r="R160" i="5"/>
  <c r="R727" i="2"/>
  <c r="R245" i="5" s="1"/>
  <c r="R221" i="5"/>
  <c r="Y943" i="2"/>
  <c r="Y161" i="5" s="1"/>
  <c r="Y160" i="5"/>
  <c r="T727" i="2"/>
  <c r="T245" i="5" s="1"/>
  <c r="T221" i="5"/>
  <c r="AB727" i="2"/>
  <c r="AB245" i="5" s="1"/>
  <c r="AB221" i="5"/>
  <c r="T943" i="2"/>
  <c r="T161" i="5" s="1"/>
  <c r="T160" i="5"/>
  <c r="S943" i="2"/>
  <c r="S161" i="5" s="1"/>
  <c r="S160" i="5"/>
  <c r="W943" i="2"/>
  <c r="W161" i="5" s="1"/>
  <c r="W160" i="5"/>
  <c r="X943" i="2"/>
  <c r="X161" i="5" s="1"/>
  <c r="X160" i="5"/>
  <c r="U943" i="2"/>
  <c r="U161" i="5" s="1"/>
  <c r="U160" i="5"/>
  <c r="Z943" i="2"/>
  <c r="Z161" i="5" s="1"/>
  <c r="Z160" i="5"/>
  <c r="Z727" i="2"/>
  <c r="Z245" i="5" s="1"/>
  <c r="Z221" i="5"/>
  <c r="O160" i="5"/>
  <c r="O943" i="2"/>
  <c r="O161" i="5" s="1"/>
  <c r="P943" i="2"/>
  <c r="P161" i="5" s="1"/>
  <c r="P160" i="5"/>
  <c r="O933" i="2"/>
  <c r="Q160" i="5"/>
  <c r="Q943" i="2"/>
  <c r="Q161" i="5" s="1"/>
  <c r="O727" i="2"/>
  <c r="O245" i="5" s="1"/>
  <c r="O221" i="5"/>
  <c r="C901" i="2"/>
  <c r="C900" i="2"/>
  <c r="C129" i="5" s="1"/>
  <c r="AA926" i="2"/>
  <c r="AA931" i="2" s="1"/>
  <c r="AA933" i="2" s="1"/>
  <c r="AA942" i="2"/>
  <c r="AA733" i="2"/>
  <c r="AA740" i="2" s="1"/>
  <c r="AA764" i="2" s="1"/>
  <c r="AA703" i="2"/>
  <c r="S290" i="2"/>
  <c r="S304" i="2" s="1"/>
  <c r="T291" i="2"/>
  <c r="F402" i="2"/>
  <c r="F407" i="2" s="1"/>
  <c r="F434" i="2"/>
  <c r="F431" i="2" s="1"/>
  <c r="F436" i="2" s="1"/>
  <c r="J408" i="2"/>
  <c r="J422" i="2" s="1"/>
  <c r="K409" i="2"/>
  <c r="J438" i="2"/>
  <c r="J437" i="2" s="1"/>
  <c r="J451" i="2" s="1"/>
  <c r="G729" i="2"/>
  <c r="G246" i="5"/>
  <c r="Q578" i="2"/>
  <c r="Q579" i="2" s="1"/>
  <c r="P287" i="2"/>
  <c r="P284" i="2" s="1"/>
  <c r="P289" i="2" s="1"/>
  <c r="M765" i="2"/>
  <c r="M766" i="2" s="1"/>
  <c r="J462" i="2"/>
  <c r="J467" i="2" s="1"/>
  <c r="P380" i="2"/>
  <c r="O379" i="2"/>
  <c r="O393" i="2" s="1"/>
  <c r="O469" i="2"/>
  <c r="O468" i="2" s="1"/>
  <c r="O482" i="2" s="1"/>
  <c r="K373" i="2"/>
  <c r="K378" i="2" s="1"/>
  <c r="K465" i="2"/>
  <c r="M804" i="2"/>
  <c r="M805" i="2" s="1"/>
  <c r="M691" i="2"/>
  <c r="M692" i="2" s="1"/>
  <c r="L376" i="2"/>
  <c r="N338" i="2"/>
  <c r="N307" i="2"/>
  <c r="M336" i="2"/>
  <c r="C934" i="2" l="1"/>
  <c r="C902" i="2"/>
  <c r="C903" i="2" s="1"/>
  <c r="C904" i="2" s="1"/>
  <c r="AA943" i="2"/>
  <c r="AA161" i="5" s="1"/>
  <c r="AA160" i="5"/>
  <c r="AA727" i="2"/>
  <c r="AA245" i="5" s="1"/>
  <c r="AA221" i="5"/>
  <c r="C935" i="2"/>
  <c r="R578" i="2"/>
  <c r="R579" i="2" s="1"/>
  <c r="R287" i="2" s="1"/>
  <c r="U291" i="2"/>
  <c r="T290" i="2"/>
  <c r="T304" i="2" s="1"/>
  <c r="K408" i="2"/>
  <c r="K422" i="2" s="1"/>
  <c r="L409" i="2"/>
  <c r="K438" i="2"/>
  <c r="K437" i="2" s="1"/>
  <c r="K451" i="2" s="1"/>
  <c r="G247" i="5"/>
  <c r="G405" i="2"/>
  <c r="H728" i="2"/>
  <c r="Q287" i="2"/>
  <c r="Q284" i="2" s="1"/>
  <c r="Q289" i="2" s="1"/>
  <c r="L373" i="2"/>
  <c r="L378" i="2" s="1"/>
  <c r="L465" i="2"/>
  <c r="N804" i="2"/>
  <c r="N805" i="2" s="1"/>
  <c r="N691" i="2"/>
  <c r="N692" i="2" s="1"/>
  <c r="M376" i="2"/>
  <c r="K462" i="2"/>
  <c r="K467" i="2" s="1"/>
  <c r="N765" i="2"/>
  <c r="N766" i="2" s="1"/>
  <c r="Q380" i="2"/>
  <c r="R380" i="2" s="1"/>
  <c r="P379" i="2"/>
  <c r="P393" i="2" s="1"/>
  <c r="P469" i="2"/>
  <c r="P468" i="2" s="1"/>
  <c r="P482" i="2" s="1"/>
  <c r="O338" i="2"/>
  <c r="O307" i="2"/>
  <c r="N336" i="2"/>
  <c r="S578" i="2" l="1"/>
  <c r="S579" i="2" s="1"/>
  <c r="T578" i="2" s="1"/>
  <c r="T579" i="2" s="1"/>
  <c r="R284" i="2"/>
  <c r="R289" i="2" s="1"/>
  <c r="U290" i="2"/>
  <c r="U304" i="2" s="1"/>
  <c r="V291" i="2"/>
  <c r="S287" i="2"/>
  <c r="S380" i="2"/>
  <c r="R379" i="2"/>
  <c r="R393" i="2" s="1"/>
  <c r="R469" i="2"/>
  <c r="R468" i="2" s="1"/>
  <c r="R482" i="2" s="1"/>
  <c r="H246" i="5"/>
  <c r="H729" i="2"/>
  <c r="L438" i="2"/>
  <c r="L437" i="2" s="1"/>
  <c r="L451" i="2" s="1"/>
  <c r="M409" i="2"/>
  <c r="L408" i="2"/>
  <c r="L422" i="2" s="1"/>
  <c r="G402" i="2"/>
  <c r="G407" i="2" s="1"/>
  <c r="G434" i="2"/>
  <c r="G431" i="2" s="1"/>
  <c r="G436" i="2" s="1"/>
  <c r="O691" i="2"/>
  <c r="O692" i="2" s="1"/>
  <c r="N376" i="2"/>
  <c r="O804" i="2"/>
  <c r="O805" i="2" s="1"/>
  <c r="O765" i="2"/>
  <c r="O766" i="2" s="1"/>
  <c r="L462" i="2"/>
  <c r="L467" i="2" s="1"/>
  <c r="Q379" i="2"/>
  <c r="Q393" i="2" s="1"/>
  <c r="Q469" i="2"/>
  <c r="Q468" i="2" s="1"/>
  <c r="Q482" i="2" s="1"/>
  <c r="M373" i="2"/>
  <c r="M378" i="2" s="1"/>
  <c r="M465" i="2"/>
  <c r="P338" i="2"/>
  <c r="P307" i="2"/>
  <c r="O336" i="2"/>
  <c r="T380" i="2" l="1"/>
  <c r="S379" i="2"/>
  <c r="S393" i="2" s="1"/>
  <c r="S469" i="2"/>
  <c r="S468" i="2" s="1"/>
  <c r="S482" i="2" s="1"/>
  <c r="T287" i="2"/>
  <c r="U578" i="2"/>
  <c r="U579" i="2" s="1"/>
  <c r="S284" i="2"/>
  <c r="S289" i="2" s="1"/>
  <c r="V290" i="2"/>
  <c r="V304" i="2" s="1"/>
  <c r="W291" i="2"/>
  <c r="M408" i="2"/>
  <c r="M422" i="2" s="1"/>
  <c r="M438" i="2"/>
  <c r="M437" i="2" s="1"/>
  <c r="M451" i="2" s="1"/>
  <c r="N409" i="2"/>
  <c r="H247" i="5"/>
  <c r="H405" i="2"/>
  <c r="I728" i="2"/>
  <c r="P804" i="2"/>
  <c r="P805" i="2" s="1"/>
  <c r="P691" i="2"/>
  <c r="P692" i="2" s="1"/>
  <c r="O376" i="2"/>
  <c r="P765" i="2"/>
  <c r="P766" i="2" s="1"/>
  <c r="M462" i="2"/>
  <c r="M467" i="2" s="1"/>
  <c r="N373" i="2"/>
  <c r="N378" i="2" s="1"/>
  <c r="N465" i="2"/>
  <c r="Q338" i="2"/>
  <c r="Q307" i="2"/>
  <c r="P336" i="2"/>
  <c r="T284" i="2" l="1"/>
  <c r="T289" i="2" s="1"/>
  <c r="W290" i="2"/>
  <c r="W304" i="2" s="1"/>
  <c r="X291" i="2"/>
  <c r="V578" i="2"/>
  <c r="V579" i="2" s="1"/>
  <c r="U287" i="2"/>
  <c r="U380" i="2"/>
  <c r="T379" i="2"/>
  <c r="T393" i="2" s="1"/>
  <c r="T469" i="2"/>
  <c r="T468" i="2" s="1"/>
  <c r="T482" i="2" s="1"/>
  <c r="N408" i="2"/>
  <c r="N422" i="2" s="1"/>
  <c r="O409" i="2"/>
  <c r="N438" i="2"/>
  <c r="N437" i="2" s="1"/>
  <c r="N451" i="2" s="1"/>
  <c r="I729" i="2"/>
  <c r="I246" i="5"/>
  <c r="H434" i="2"/>
  <c r="H431" i="2" s="1"/>
  <c r="H436" i="2" s="1"/>
  <c r="H402" i="2"/>
  <c r="H407" i="2" s="1"/>
  <c r="N462" i="2"/>
  <c r="N467" i="2" s="1"/>
  <c r="Q765" i="2"/>
  <c r="Q766" i="2" s="1"/>
  <c r="R765" i="2" s="1"/>
  <c r="R766" i="2" s="1"/>
  <c r="S765" i="2" s="1"/>
  <c r="S766" i="2" s="1"/>
  <c r="T765" i="2" s="1"/>
  <c r="T766" i="2" s="1"/>
  <c r="U765" i="2" s="1"/>
  <c r="U766" i="2" s="1"/>
  <c r="V765" i="2" s="1"/>
  <c r="V766" i="2" s="1"/>
  <c r="W765" i="2" s="1"/>
  <c r="W766" i="2" s="1"/>
  <c r="X765" i="2" s="1"/>
  <c r="X766" i="2" s="1"/>
  <c r="Y765" i="2" s="1"/>
  <c r="Y766" i="2" s="1"/>
  <c r="Z765" i="2" s="1"/>
  <c r="Z766" i="2" s="1"/>
  <c r="AA765" i="2" s="1"/>
  <c r="AA766" i="2" s="1"/>
  <c r="AB765" i="2" s="1"/>
  <c r="AB766" i="2" s="1"/>
  <c r="AC765" i="2" s="1"/>
  <c r="AC766" i="2" s="1"/>
  <c r="AD765" i="2" s="1"/>
  <c r="AD766" i="2" s="1"/>
  <c r="AE765" i="2" s="1"/>
  <c r="AE766" i="2" s="1"/>
  <c r="AF765" i="2" s="1"/>
  <c r="AF766" i="2" s="1"/>
  <c r="P376" i="2"/>
  <c r="Q691" i="2"/>
  <c r="Q692" i="2" s="1"/>
  <c r="R691" i="2" s="1"/>
  <c r="R692" i="2" s="1"/>
  <c r="O373" i="2"/>
  <c r="O378" i="2" s="1"/>
  <c r="O465" i="2"/>
  <c r="Q804" i="2"/>
  <c r="Q805" i="2" s="1"/>
  <c r="R804" i="2" s="1"/>
  <c r="R805" i="2" s="1"/>
  <c r="S804" i="2" s="1"/>
  <c r="S805" i="2" s="1"/>
  <c r="T804" i="2" s="1"/>
  <c r="T805" i="2" s="1"/>
  <c r="U804" i="2" s="1"/>
  <c r="U805" i="2" s="1"/>
  <c r="V804" i="2" s="1"/>
  <c r="V805" i="2" s="1"/>
  <c r="W804" i="2" s="1"/>
  <c r="W805" i="2" s="1"/>
  <c r="X804" i="2" s="1"/>
  <c r="X805" i="2" s="1"/>
  <c r="Y804" i="2" s="1"/>
  <c r="Y805" i="2" s="1"/>
  <c r="Z804" i="2" s="1"/>
  <c r="Z805" i="2" s="1"/>
  <c r="AA804" i="2" s="1"/>
  <c r="AA805" i="2" s="1"/>
  <c r="AB804" i="2" s="1"/>
  <c r="AB805" i="2" s="1"/>
  <c r="AC804" i="2" s="1"/>
  <c r="AC805" i="2" s="1"/>
  <c r="AD804" i="2" s="1"/>
  <c r="AD805" i="2" s="1"/>
  <c r="AE804" i="2" s="1"/>
  <c r="AE805" i="2" s="1"/>
  <c r="AF804" i="2" s="1"/>
  <c r="AF805" i="2" s="1"/>
  <c r="Q336" i="2"/>
  <c r="V380" i="2" l="1"/>
  <c r="U379" i="2"/>
  <c r="U393" i="2" s="1"/>
  <c r="U469" i="2"/>
  <c r="U468" i="2" s="1"/>
  <c r="U482" i="2" s="1"/>
  <c r="U284" i="2"/>
  <c r="U289" i="2" s="1"/>
  <c r="S691" i="2"/>
  <c r="S692" i="2" s="1"/>
  <c r="R376" i="2"/>
  <c r="W578" i="2"/>
  <c r="W579" i="2" s="1"/>
  <c r="V287" i="2"/>
  <c r="X290" i="2"/>
  <c r="X304" i="2" s="1"/>
  <c r="Y291" i="2"/>
  <c r="I247" i="5"/>
  <c r="I405" i="2"/>
  <c r="J728" i="2"/>
  <c r="O408" i="2"/>
  <c r="O422" i="2" s="1"/>
  <c r="O438" i="2"/>
  <c r="O437" i="2" s="1"/>
  <c r="O451" i="2" s="1"/>
  <c r="P409" i="2"/>
  <c r="O462" i="2"/>
  <c r="O467" i="2" s="1"/>
  <c r="P373" i="2"/>
  <c r="P378" i="2" s="1"/>
  <c r="P465" i="2"/>
  <c r="Q376" i="2"/>
  <c r="Y290" i="2" l="1"/>
  <c r="Y304" i="2" s="1"/>
  <c r="Z291" i="2"/>
  <c r="W287" i="2"/>
  <c r="X578" i="2"/>
  <c r="X579" i="2" s="1"/>
  <c r="R373" i="2"/>
  <c r="R378" i="2" s="1"/>
  <c r="R465" i="2"/>
  <c r="R462" i="2" s="1"/>
  <c r="R467" i="2" s="1"/>
  <c r="S376" i="2"/>
  <c r="T691" i="2"/>
  <c r="T692" i="2" s="1"/>
  <c r="V284" i="2"/>
  <c r="V289" i="2" s="1"/>
  <c r="W380" i="2"/>
  <c r="V379" i="2"/>
  <c r="V393" i="2" s="1"/>
  <c r="V469" i="2"/>
  <c r="V468" i="2" s="1"/>
  <c r="V482" i="2" s="1"/>
  <c r="J729" i="2"/>
  <c r="J246" i="5"/>
  <c r="P438" i="2"/>
  <c r="P437" i="2" s="1"/>
  <c r="P451" i="2" s="1"/>
  <c r="P408" i="2"/>
  <c r="P422" i="2" s="1"/>
  <c r="Q409" i="2"/>
  <c r="R409" i="2" s="1"/>
  <c r="I402" i="2"/>
  <c r="I407" i="2" s="1"/>
  <c r="I434" i="2"/>
  <c r="I431" i="2" s="1"/>
  <c r="I436" i="2" s="1"/>
  <c r="Q373" i="2"/>
  <c r="Q378" i="2" s="1"/>
  <c r="Q465" i="2"/>
  <c r="P462" i="2"/>
  <c r="P467" i="2" s="1"/>
  <c r="W379" i="2" l="1"/>
  <c r="W393" i="2" s="1"/>
  <c r="X380" i="2"/>
  <c r="W469" i="2"/>
  <c r="W468" i="2" s="1"/>
  <c r="W482" i="2" s="1"/>
  <c r="S373" i="2"/>
  <c r="S378" i="2" s="1"/>
  <c r="S465" i="2"/>
  <c r="S462" i="2" s="1"/>
  <c r="S467" i="2" s="1"/>
  <c r="W284" i="2"/>
  <c r="W289" i="2" s="1"/>
  <c r="R408" i="2"/>
  <c r="R422" i="2" s="1"/>
  <c r="R438" i="2"/>
  <c r="R437" i="2" s="1"/>
  <c r="R451" i="2" s="1"/>
  <c r="S409" i="2"/>
  <c r="Z290" i="2"/>
  <c r="Z304" i="2" s="1"/>
  <c r="AA291" i="2"/>
  <c r="U691" i="2"/>
  <c r="U692" i="2" s="1"/>
  <c r="T376" i="2"/>
  <c r="Y578" i="2"/>
  <c r="Y579" i="2" s="1"/>
  <c r="X287" i="2"/>
  <c r="Q438" i="2"/>
  <c r="Q437" i="2" s="1"/>
  <c r="Q451" i="2" s="1"/>
  <c r="Q408" i="2"/>
  <c r="Q422" i="2" s="1"/>
  <c r="J247" i="5"/>
  <c r="J405" i="2"/>
  <c r="K728" i="2"/>
  <c r="Q462" i="2"/>
  <c r="Q467" i="2" s="1"/>
  <c r="Y287" i="2" l="1"/>
  <c r="Z578" i="2"/>
  <c r="Z579" i="2" s="1"/>
  <c r="T373" i="2"/>
  <c r="T378" i="2" s="1"/>
  <c r="T465" i="2"/>
  <c r="T462" i="2" s="1"/>
  <c r="T467" i="2" s="1"/>
  <c r="V691" i="2"/>
  <c r="V692" i="2" s="1"/>
  <c r="U376" i="2"/>
  <c r="S438" i="2"/>
  <c r="S437" i="2" s="1"/>
  <c r="S451" i="2" s="1"/>
  <c r="S408" i="2"/>
  <c r="S422" i="2" s="1"/>
  <c r="T409" i="2"/>
  <c r="X379" i="2"/>
  <c r="X393" i="2" s="1"/>
  <c r="Y380" i="2"/>
  <c r="X469" i="2"/>
  <c r="X468" i="2" s="1"/>
  <c r="X482" i="2" s="1"/>
  <c r="X284" i="2"/>
  <c r="X289" i="2" s="1"/>
  <c r="AA290" i="2"/>
  <c r="AA304" i="2" s="1"/>
  <c r="AB291" i="2"/>
  <c r="K246" i="5"/>
  <c r="K729" i="2"/>
  <c r="J434" i="2"/>
  <c r="J431" i="2" s="1"/>
  <c r="J436" i="2" s="1"/>
  <c r="J402" i="2"/>
  <c r="J407" i="2" s="1"/>
  <c r="Y379" i="2" l="1"/>
  <c r="Y393" i="2" s="1"/>
  <c r="Z380" i="2"/>
  <c r="Y469" i="2"/>
  <c r="Y468" i="2" s="1"/>
  <c r="Y482" i="2" s="1"/>
  <c r="U373" i="2"/>
  <c r="U378" i="2" s="1"/>
  <c r="U465" i="2"/>
  <c r="U462" i="2" s="1"/>
  <c r="U467" i="2" s="1"/>
  <c r="AA578" i="2"/>
  <c r="AA579" i="2" s="1"/>
  <c r="Z287" i="2"/>
  <c r="AB290" i="2"/>
  <c r="AB304" i="2" s="1"/>
  <c r="AC291" i="2"/>
  <c r="T438" i="2"/>
  <c r="T437" i="2" s="1"/>
  <c r="T451" i="2" s="1"/>
  <c r="T408" i="2"/>
  <c r="T422" i="2" s="1"/>
  <c r="U409" i="2"/>
  <c r="V376" i="2"/>
  <c r="W691" i="2"/>
  <c r="W692" i="2" s="1"/>
  <c r="Y284" i="2"/>
  <c r="Y289" i="2" s="1"/>
  <c r="K405" i="2"/>
  <c r="K247" i="5"/>
  <c r="L728" i="2"/>
  <c r="U438" i="2" l="1"/>
  <c r="U437" i="2" s="1"/>
  <c r="U451" i="2" s="1"/>
  <c r="U408" i="2"/>
  <c r="U422" i="2" s="1"/>
  <c r="V409" i="2"/>
  <c r="Z284" i="2"/>
  <c r="Z289" i="2" s="1"/>
  <c r="W376" i="2"/>
  <c r="X691" i="2"/>
  <c r="X692" i="2" s="1"/>
  <c r="V373" i="2"/>
  <c r="V378" i="2" s="1"/>
  <c r="V465" i="2"/>
  <c r="V462" i="2" s="1"/>
  <c r="V467" i="2" s="1"/>
  <c r="AD291" i="2"/>
  <c r="AC290" i="2"/>
  <c r="AC304" i="2" s="1"/>
  <c r="AA287" i="2"/>
  <c r="AB578" i="2"/>
  <c r="AB579" i="2" s="1"/>
  <c r="AA380" i="2"/>
  <c r="Z379" i="2"/>
  <c r="Z393" i="2" s="1"/>
  <c r="Z469" i="2"/>
  <c r="Z468" i="2" s="1"/>
  <c r="Z482" i="2" s="1"/>
  <c r="L729" i="2"/>
  <c r="L246" i="5"/>
  <c r="K434" i="2"/>
  <c r="K431" i="2" s="1"/>
  <c r="K436" i="2" s="1"/>
  <c r="K402" i="2"/>
  <c r="K407" i="2" s="1"/>
  <c r="AA284" i="2" l="1"/>
  <c r="AA289" i="2" s="1"/>
  <c r="AB287" i="2"/>
  <c r="AC578" i="2"/>
  <c r="AC579" i="2" s="1"/>
  <c r="W373" i="2"/>
  <c r="W378" i="2" s="1"/>
  <c r="W465" i="2"/>
  <c r="W462" i="2" s="1"/>
  <c r="W467" i="2" s="1"/>
  <c r="AA379" i="2"/>
  <c r="AA393" i="2" s="1"/>
  <c r="AB380" i="2"/>
  <c r="AA469" i="2"/>
  <c r="AA468" i="2" s="1"/>
  <c r="AA482" i="2" s="1"/>
  <c r="AE291" i="2"/>
  <c r="AD290" i="2"/>
  <c r="AD304" i="2" s="1"/>
  <c r="X376" i="2"/>
  <c r="Y691" i="2"/>
  <c r="Y692" i="2" s="1"/>
  <c r="V438" i="2"/>
  <c r="V437" i="2" s="1"/>
  <c r="V451" i="2" s="1"/>
  <c r="W409" i="2"/>
  <c r="V408" i="2"/>
  <c r="V422" i="2" s="1"/>
  <c r="L405" i="2"/>
  <c r="M728" i="2"/>
  <c r="L247" i="5"/>
  <c r="C130" i="5"/>
  <c r="X373" i="2" l="1"/>
  <c r="X378" i="2" s="1"/>
  <c r="X465" i="2"/>
  <c r="X462" i="2" s="1"/>
  <c r="X467" i="2" s="1"/>
  <c r="W438" i="2"/>
  <c r="W437" i="2" s="1"/>
  <c r="W451" i="2" s="1"/>
  <c r="W408" i="2"/>
  <c r="W422" i="2" s="1"/>
  <c r="X409" i="2"/>
  <c r="AB379" i="2"/>
  <c r="AB393" i="2" s="1"/>
  <c r="AC380" i="2"/>
  <c r="AB469" i="2"/>
  <c r="AB468" i="2" s="1"/>
  <c r="AB482" i="2" s="1"/>
  <c r="AD578" i="2"/>
  <c r="AD579" i="2" s="1"/>
  <c r="AC287" i="2"/>
  <c r="AE290" i="2"/>
  <c r="AE304" i="2" s="1"/>
  <c r="AF291" i="2"/>
  <c r="AB284" i="2"/>
  <c r="AB289" i="2" s="1"/>
  <c r="Z691" i="2"/>
  <c r="Z692" i="2" s="1"/>
  <c r="Y376" i="2"/>
  <c r="M246" i="5"/>
  <c r="M729" i="2"/>
  <c r="L434" i="2"/>
  <c r="L431" i="2" s="1"/>
  <c r="L436" i="2" s="1"/>
  <c r="L402" i="2"/>
  <c r="L407" i="2" s="1"/>
  <c r="C152" i="5"/>
  <c r="C153" i="5"/>
  <c r="C131" i="5"/>
  <c r="AA691" i="2" l="1"/>
  <c r="AA692" i="2" s="1"/>
  <c r="Z376" i="2"/>
  <c r="AC379" i="2"/>
  <c r="AC393" i="2" s="1"/>
  <c r="AD380" i="2"/>
  <c r="AC469" i="2"/>
  <c r="AC468" i="2" s="1"/>
  <c r="AC482" i="2" s="1"/>
  <c r="AC284" i="2"/>
  <c r="AC289" i="2" s="1"/>
  <c r="Y373" i="2"/>
  <c r="Y378" i="2" s="1"/>
  <c r="Y465" i="2"/>
  <c r="Y462" i="2" s="1"/>
  <c r="Y467" i="2" s="1"/>
  <c r="AF290" i="2"/>
  <c r="AF304" i="2" s="1"/>
  <c r="AD287" i="2"/>
  <c r="AE578" i="2"/>
  <c r="AE579" i="2" s="1"/>
  <c r="X438" i="2"/>
  <c r="X437" i="2" s="1"/>
  <c r="X451" i="2" s="1"/>
  <c r="X408" i="2"/>
  <c r="X422" i="2" s="1"/>
  <c r="Y409" i="2"/>
  <c r="M405" i="2"/>
  <c r="M247" i="5"/>
  <c r="N728" i="2"/>
  <c r="C132" i="5"/>
  <c r="AA376" i="2" l="1"/>
  <c r="AB691" i="2"/>
  <c r="AB692" i="2" s="1"/>
  <c r="Y438" i="2"/>
  <c r="Y437" i="2" s="1"/>
  <c r="Y451" i="2" s="1"/>
  <c r="Y408" i="2"/>
  <c r="Y422" i="2" s="1"/>
  <c r="Z409" i="2"/>
  <c r="AD284" i="2"/>
  <c r="AD289" i="2" s="1"/>
  <c r="AE380" i="2"/>
  <c r="AD379" i="2"/>
  <c r="AD393" i="2" s="1"/>
  <c r="AD469" i="2"/>
  <c r="AD468" i="2" s="1"/>
  <c r="AD482" i="2" s="1"/>
  <c r="Z373" i="2"/>
  <c r="Z378" i="2" s="1"/>
  <c r="Z465" i="2"/>
  <c r="Z462" i="2" s="1"/>
  <c r="Z467" i="2" s="1"/>
  <c r="AF578" i="2"/>
  <c r="AF579" i="2" s="1"/>
  <c r="AE287" i="2"/>
  <c r="N246" i="5"/>
  <c r="N729" i="2"/>
  <c r="M402" i="2"/>
  <c r="M407" i="2" s="1"/>
  <c r="M434" i="2"/>
  <c r="M431" i="2" s="1"/>
  <c r="M436" i="2" s="1"/>
  <c r="C905" i="2"/>
  <c r="C133" i="5"/>
  <c r="F155" i="2" l="1"/>
  <c r="E155" i="2"/>
  <c r="AF287" i="2"/>
  <c r="AF284" i="2" s="1"/>
  <c r="AF289" i="2" s="1"/>
  <c r="AF380" i="2"/>
  <c r="AE379" i="2"/>
  <c r="AE393" i="2" s="1"/>
  <c r="AE469" i="2"/>
  <c r="AE468" i="2" s="1"/>
  <c r="AE482" i="2" s="1"/>
  <c r="D910" i="2"/>
  <c r="R589" i="2"/>
  <c r="R181" i="5" s="1"/>
  <c r="AE155" i="2"/>
  <c r="AC589" i="2"/>
  <c r="AC181" i="5" s="1"/>
  <c r="AA155" i="2"/>
  <c r="Z155" i="2"/>
  <c r="Y589" i="2"/>
  <c r="Y181" i="5" s="1"/>
  <c r="V155" i="2"/>
  <c r="U589" i="2"/>
  <c r="U181" i="5" s="1"/>
  <c r="R155" i="2"/>
  <c r="AF589" i="2"/>
  <c r="AF181" i="5" s="1"/>
  <c r="AD155" i="2"/>
  <c r="AC155" i="2"/>
  <c r="AB589" i="2"/>
  <c r="AB181" i="5" s="1"/>
  <c r="Y155" i="2"/>
  <c r="X589" i="2"/>
  <c r="X181" i="5" s="1"/>
  <c r="U155" i="2"/>
  <c r="T589" i="2"/>
  <c r="T181" i="5" s="1"/>
  <c r="AF155" i="2"/>
  <c r="AE589" i="2"/>
  <c r="AE181" i="5" s="1"/>
  <c r="AB155" i="2"/>
  <c r="AA589" i="2"/>
  <c r="AA181" i="5" s="1"/>
  <c r="X155" i="2"/>
  <c r="W589" i="2"/>
  <c r="W181" i="5" s="1"/>
  <c r="S589" i="2"/>
  <c r="S181" i="5" s="1"/>
  <c r="AD589" i="2"/>
  <c r="AD181" i="5" s="1"/>
  <c r="Z589" i="2"/>
  <c r="Z181" i="5" s="1"/>
  <c r="W155" i="2"/>
  <c r="V589" i="2"/>
  <c r="V181" i="5" s="1"/>
  <c r="T155" i="2"/>
  <c r="S155" i="2"/>
  <c r="AE284" i="2"/>
  <c r="AE289" i="2" s="1"/>
  <c r="AC691" i="2"/>
  <c r="AC692" i="2" s="1"/>
  <c r="AB376" i="2"/>
  <c r="Z438" i="2"/>
  <c r="Z437" i="2" s="1"/>
  <c r="Z451" i="2" s="1"/>
  <c r="Z408" i="2"/>
  <c r="Z422" i="2" s="1"/>
  <c r="AA409" i="2"/>
  <c r="AA373" i="2"/>
  <c r="AA378" i="2" s="1"/>
  <c r="AA465" i="2"/>
  <c r="AA462" i="2" s="1"/>
  <c r="AA467" i="2" s="1"/>
  <c r="N405" i="2"/>
  <c r="O728" i="2"/>
  <c r="N247" i="5"/>
  <c r="D589" i="2"/>
  <c r="C589" i="2"/>
  <c r="C155" i="2"/>
  <c r="D155" i="2"/>
  <c r="P155" i="2"/>
  <c r="Q589" i="2"/>
  <c r="P589" i="2"/>
  <c r="O589" i="2"/>
  <c r="Q155" i="2"/>
  <c r="O155" i="2"/>
  <c r="E589" i="2"/>
  <c r="N155" i="2"/>
  <c r="I155" i="2"/>
  <c r="K589" i="2"/>
  <c r="L155" i="2"/>
  <c r="H589" i="2"/>
  <c r="G589" i="2"/>
  <c r="K155" i="2"/>
  <c r="N589" i="2"/>
  <c r="H155" i="2"/>
  <c r="J155" i="2"/>
  <c r="I589" i="2"/>
  <c r="M155" i="2"/>
  <c r="G155" i="2"/>
  <c r="F589" i="2"/>
  <c r="J589" i="2"/>
  <c r="L589" i="2"/>
  <c r="M589" i="2"/>
  <c r="C134" i="5"/>
  <c r="C910" i="2"/>
  <c r="V815" i="2" l="1"/>
  <c r="V626" i="2"/>
  <c r="V621" i="2" s="1"/>
  <c r="V584" i="2"/>
  <c r="V176" i="5" s="1"/>
  <c r="S815" i="2"/>
  <c r="S626" i="2"/>
  <c r="S621" i="2" s="1"/>
  <c r="S584" i="2"/>
  <c r="S176" i="5" s="1"/>
  <c r="AB249" i="2"/>
  <c r="AB170" i="2"/>
  <c r="AB172" i="2" s="1"/>
  <c r="AB175" i="2" s="1"/>
  <c r="AB177" i="2" s="1"/>
  <c r="AB157" i="2"/>
  <c r="AB160" i="2" s="1"/>
  <c r="AB162" i="2" s="1"/>
  <c r="U249" i="2"/>
  <c r="U170" i="2"/>
  <c r="U172" i="2" s="1"/>
  <c r="U175" i="2" s="1"/>
  <c r="U177" i="2" s="1"/>
  <c r="U157" i="2"/>
  <c r="U160" i="2" s="1"/>
  <c r="U162" i="2" s="1"/>
  <c r="AC249" i="2"/>
  <c r="AC170" i="2"/>
  <c r="AC172" i="2" s="1"/>
  <c r="AC175" i="2" s="1"/>
  <c r="AC177" i="2" s="1"/>
  <c r="AC157" i="2"/>
  <c r="AC160" i="2" s="1"/>
  <c r="AC162" i="2" s="1"/>
  <c r="U815" i="2"/>
  <c r="U626" i="2"/>
  <c r="U621" i="2" s="1"/>
  <c r="U584" i="2"/>
  <c r="U176" i="5" s="1"/>
  <c r="AA249" i="2"/>
  <c r="AA170" i="2"/>
  <c r="AA172" i="2" s="1"/>
  <c r="AA175" i="2" s="1"/>
  <c r="AA177" i="2" s="1"/>
  <c r="AA157" i="2"/>
  <c r="AA160" i="2" s="1"/>
  <c r="AA162" i="2" s="1"/>
  <c r="AA438" i="2"/>
  <c r="AA437" i="2" s="1"/>
  <c r="AA451" i="2" s="1"/>
  <c r="AB409" i="2"/>
  <c r="AA408" i="2"/>
  <c r="AA422" i="2" s="1"/>
  <c r="W170" i="2"/>
  <c r="W172" i="2" s="1"/>
  <c r="W175" i="2" s="1"/>
  <c r="W177" i="2" s="1"/>
  <c r="W249" i="2"/>
  <c r="W157" i="2"/>
  <c r="W160" i="2" s="1"/>
  <c r="W162" i="2" s="1"/>
  <c r="W815" i="2"/>
  <c r="W626" i="2"/>
  <c r="W621" i="2" s="1"/>
  <c r="W584" i="2"/>
  <c r="W176" i="5" s="1"/>
  <c r="AE815" i="2"/>
  <c r="AE626" i="2"/>
  <c r="AE621" i="2" s="1"/>
  <c r="AE584" i="2"/>
  <c r="AE176" i="5" s="1"/>
  <c r="X815" i="2"/>
  <c r="X626" i="2"/>
  <c r="X621" i="2" s="1"/>
  <c r="X584" i="2"/>
  <c r="X176" i="5" s="1"/>
  <c r="AD249" i="2"/>
  <c r="AD170" i="2"/>
  <c r="AD172" i="2" s="1"/>
  <c r="AD175" i="2" s="1"/>
  <c r="AD177" i="2" s="1"/>
  <c r="AD157" i="2"/>
  <c r="AD160" i="2" s="1"/>
  <c r="AD162" i="2" s="1"/>
  <c r="AD163" i="2" s="1"/>
  <c r="V249" i="2"/>
  <c r="V170" i="2"/>
  <c r="V172" i="2" s="1"/>
  <c r="V175" i="2" s="1"/>
  <c r="V177" i="2" s="1"/>
  <c r="V157" i="2"/>
  <c r="V160" i="2" s="1"/>
  <c r="V162" i="2" s="1"/>
  <c r="V163" i="2" s="1"/>
  <c r="AC815" i="2"/>
  <c r="AC626" i="2"/>
  <c r="AC621" i="2" s="1"/>
  <c r="AC584" i="2"/>
  <c r="AC176" i="5" s="1"/>
  <c r="AB373" i="2"/>
  <c r="AB378" i="2" s="1"/>
  <c r="AB465" i="2"/>
  <c r="AB462" i="2" s="1"/>
  <c r="AB467" i="2" s="1"/>
  <c r="S249" i="2"/>
  <c r="S170" i="2"/>
  <c r="S172" i="2" s="1"/>
  <c r="S175" i="2" s="1"/>
  <c r="S177" i="2" s="1"/>
  <c r="S157" i="2"/>
  <c r="S160" i="2" s="1"/>
  <c r="S162" i="2" s="1"/>
  <c r="Z815" i="2"/>
  <c r="Z626" i="2"/>
  <c r="Z621" i="2" s="1"/>
  <c r="Z584" i="2"/>
  <c r="Z176" i="5" s="1"/>
  <c r="X249" i="2"/>
  <c r="X170" i="2"/>
  <c r="X172" i="2" s="1"/>
  <c r="X175" i="2" s="1"/>
  <c r="X177" i="2" s="1"/>
  <c r="X157" i="2"/>
  <c r="X160" i="2" s="1"/>
  <c r="X162" i="2" s="1"/>
  <c r="AF249" i="2"/>
  <c r="AF170" i="2"/>
  <c r="AF172" i="2" s="1"/>
  <c r="AF175" i="2" s="1"/>
  <c r="AF177" i="2" s="1"/>
  <c r="AF157" i="2"/>
  <c r="AF160" i="2" s="1"/>
  <c r="AF162" i="2" s="1"/>
  <c r="Y249" i="2"/>
  <c r="Y170" i="2"/>
  <c r="Y172" i="2" s="1"/>
  <c r="Y175" i="2" s="1"/>
  <c r="Y177" i="2" s="1"/>
  <c r="Y157" i="2"/>
  <c r="Y160" i="2" s="1"/>
  <c r="Y162" i="2" s="1"/>
  <c r="AF815" i="2"/>
  <c r="AF626" i="2"/>
  <c r="AF621" i="2" s="1"/>
  <c r="AF584" i="2"/>
  <c r="AF176" i="5" s="1"/>
  <c r="Y815" i="2"/>
  <c r="Y626" i="2"/>
  <c r="Y621" i="2" s="1"/>
  <c r="Y584" i="2"/>
  <c r="Y176" i="5" s="1"/>
  <c r="AE170" i="2"/>
  <c r="AE172" i="2" s="1"/>
  <c r="AE175" i="2" s="1"/>
  <c r="AE177" i="2" s="1"/>
  <c r="AE249" i="2"/>
  <c r="AE157" i="2"/>
  <c r="AE160" i="2" s="1"/>
  <c r="AE162" i="2" s="1"/>
  <c r="AD691" i="2"/>
  <c r="AD692" i="2" s="1"/>
  <c r="AC376" i="2"/>
  <c r="T249" i="2"/>
  <c r="T170" i="2"/>
  <c r="T172" i="2" s="1"/>
  <c r="T175" i="2" s="1"/>
  <c r="T177" i="2" s="1"/>
  <c r="T157" i="2"/>
  <c r="T160" i="2" s="1"/>
  <c r="T162" i="2" s="1"/>
  <c r="AD815" i="2"/>
  <c r="AD626" i="2"/>
  <c r="AD621" i="2" s="1"/>
  <c r="AD584" i="2"/>
  <c r="AD176" i="5" s="1"/>
  <c r="AA815" i="2"/>
  <c r="AA626" i="2"/>
  <c r="AA621" i="2" s="1"/>
  <c r="AA584" i="2"/>
  <c r="AA176" i="5" s="1"/>
  <c r="T815" i="2"/>
  <c r="T626" i="2"/>
  <c r="T621" i="2" s="1"/>
  <c r="T584" i="2"/>
  <c r="T176" i="5" s="1"/>
  <c r="AB815" i="2"/>
  <c r="AB626" i="2"/>
  <c r="AB621" i="2" s="1"/>
  <c r="AB584" i="2"/>
  <c r="AB176" i="5" s="1"/>
  <c r="R249" i="2"/>
  <c r="R170" i="2"/>
  <c r="R172" i="2" s="1"/>
  <c r="R175" i="2" s="1"/>
  <c r="R177" i="2" s="1"/>
  <c r="R157" i="2"/>
  <c r="R160" i="2" s="1"/>
  <c r="R162" i="2" s="1"/>
  <c r="R163" i="2" s="1"/>
  <c r="Z249" i="2"/>
  <c r="Z170" i="2"/>
  <c r="Z172" i="2" s="1"/>
  <c r="Z175" i="2" s="1"/>
  <c r="Z177" i="2" s="1"/>
  <c r="Z157" i="2"/>
  <c r="Z160" i="2" s="1"/>
  <c r="Z162" i="2" s="1"/>
  <c r="Z163" i="2" s="1"/>
  <c r="R815" i="2"/>
  <c r="R626" i="2"/>
  <c r="R621" i="2" s="1"/>
  <c r="R584" i="2"/>
  <c r="R176" i="5" s="1"/>
  <c r="AF379" i="2"/>
  <c r="AF393" i="2" s="1"/>
  <c r="AF469" i="2"/>
  <c r="AF468" i="2" s="1"/>
  <c r="AF482" i="2" s="1"/>
  <c r="O246" i="5"/>
  <c r="O729" i="2"/>
  <c r="N434" i="2"/>
  <c r="N431" i="2" s="1"/>
  <c r="N436" i="2" s="1"/>
  <c r="N402" i="2"/>
  <c r="N407" i="2" s="1"/>
  <c r="D332" i="2"/>
  <c r="E332" i="2" s="1"/>
  <c r="F332" i="2" s="1"/>
  <c r="G332" i="2" s="1"/>
  <c r="H332" i="2" s="1"/>
  <c r="I332" i="2" s="1"/>
  <c r="J332" i="2" s="1"/>
  <c r="K332" i="2" s="1"/>
  <c r="L332" i="2" s="1"/>
  <c r="M332" i="2" s="1"/>
  <c r="N332" i="2" s="1"/>
  <c r="O332" i="2" s="1"/>
  <c r="P332" i="2" s="1"/>
  <c r="Q332" i="2" s="1"/>
  <c r="R332" i="2" s="1"/>
  <c r="C332" i="2"/>
  <c r="P170" i="2"/>
  <c r="P172" i="2" s="1"/>
  <c r="P175" i="2" s="1"/>
  <c r="P177" i="2" s="1"/>
  <c r="P249" i="2"/>
  <c r="P157" i="2"/>
  <c r="P160" i="2" s="1"/>
  <c r="P162" i="2" s="1"/>
  <c r="P163" i="2" s="1"/>
  <c r="E181" i="5"/>
  <c r="E626" i="2"/>
  <c r="E621" i="2" s="1"/>
  <c r="E815" i="2"/>
  <c r="E584" i="2"/>
  <c r="E176" i="5" s="1"/>
  <c r="I170" i="2"/>
  <c r="I172" i="2" s="1"/>
  <c r="I175" i="2" s="1"/>
  <c r="I177" i="2" s="1"/>
  <c r="I249" i="2"/>
  <c r="I157" i="2"/>
  <c r="I160" i="2" s="1"/>
  <c r="I162" i="2" s="1"/>
  <c r="H170" i="2"/>
  <c r="H172" i="2" s="1"/>
  <c r="H175" i="2" s="1"/>
  <c r="H177" i="2" s="1"/>
  <c r="H157" i="2"/>
  <c r="H160" i="2" s="1"/>
  <c r="H162" i="2" s="1"/>
  <c r="H163" i="2" s="1"/>
  <c r="H249" i="2"/>
  <c r="K181" i="5"/>
  <c r="K626" i="2"/>
  <c r="K621" i="2" s="1"/>
  <c r="K815" i="2"/>
  <c r="K584" i="2"/>
  <c r="K176" i="5" s="1"/>
  <c r="E249" i="2"/>
  <c r="E170" i="2"/>
  <c r="E172" i="2" s="1"/>
  <c r="E175" i="2" s="1"/>
  <c r="E177" i="2" s="1"/>
  <c r="E157" i="2"/>
  <c r="E160" i="2" s="1"/>
  <c r="E162" i="2" s="1"/>
  <c r="E163" i="2" s="1"/>
  <c r="G170" i="2"/>
  <c r="G172" i="2" s="1"/>
  <c r="G175" i="2" s="1"/>
  <c r="G177" i="2" s="1"/>
  <c r="G249" i="2"/>
  <c r="G157" i="2"/>
  <c r="G160" i="2" s="1"/>
  <c r="G162" i="2" s="1"/>
  <c r="G163" i="2" s="1"/>
  <c r="N157" i="2"/>
  <c r="N160" i="2" s="1"/>
  <c r="N162" i="2" s="1"/>
  <c r="N163" i="2" s="1"/>
  <c r="N249" i="2"/>
  <c r="N170" i="2"/>
  <c r="N172" i="2" s="1"/>
  <c r="N175" i="2" s="1"/>
  <c r="N177" i="2" s="1"/>
  <c r="D139" i="5"/>
  <c r="D605" i="2"/>
  <c r="D940" i="2"/>
  <c r="D911" i="2"/>
  <c r="D914" i="2" s="1"/>
  <c r="L170" i="2"/>
  <c r="L172" i="2" s="1"/>
  <c r="L175" i="2" s="1"/>
  <c r="L177" i="2" s="1"/>
  <c r="L249" i="2"/>
  <c r="L157" i="2"/>
  <c r="L160" i="2" s="1"/>
  <c r="L162" i="2" s="1"/>
  <c r="L163" i="2" s="1"/>
  <c r="O181" i="5"/>
  <c r="O815" i="2"/>
  <c r="O626" i="2"/>
  <c r="O621" i="2" s="1"/>
  <c r="O584" i="2"/>
  <c r="O176" i="5" s="1"/>
  <c r="O249" i="2"/>
  <c r="O157" i="2"/>
  <c r="O160" i="2" s="1"/>
  <c r="O162" i="2" s="1"/>
  <c r="O170" i="2"/>
  <c r="O172" i="2" s="1"/>
  <c r="O175" i="2" s="1"/>
  <c r="O177" i="2" s="1"/>
  <c r="P181" i="5"/>
  <c r="P626" i="2"/>
  <c r="P621" i="2" s="1"/>
  <c r="P584" i="2"/>
  <c r="P176" i="5" s="1"/>
  <c r="P815" i="2"/>
  <c r="F170" i="2"/>
  <c r="F172" i="2" s="1"/>
  <c r="F175" i="2" s="1"/>
  <c r="F177" i="2" s="1"/>
  <c r="F249" i="2"/>
  <c r="F157" i="2"/>
  <c r="F160" i="2" s="1"/>
  <c r="F162" i="2" s="1"/>
  <c r="F163" i="2" s="1"/>
  <c r="I181" i="5"/>
  <c r="I626" i="2"/>
  <c r="I621" i="2" s="1"/>
  <c r="I815" i="2"/>
  <c r="I584" i="2"/>
  <c r="I176" i="5" s="1"/>
  <c r="M157" i="2"/>
  <c r="M160" i="2" s="1"/>
  <c r="M162" i="2" s="1"/>
  <c r="M163" i="2" s="1"/>
  <c r="M249" i="2"/>
  <c r="M170" i="2"/>
  <c r="M172" i="2" s="1"/>
  <c r="M175" i="2" s="1"/>
  <c r="M177" i="2" s="1"/>
  <c r="M181" i="5"/>
  <c r="M626" i="2"/>
  <c r="M621" i="2" s="1"/>
  <c r="M584" i="2"/>
  <c r="M176" i="5" s="1"/>
  <c r="M815" i="2"/>
  <c r="L181" i="5"/>
  <c r="L626" i="2"/>
  <c r="L621" i="2" s="1"/>
  <c r="L815" i="2"/>
  <c r="L584" i="2"/>
  <c r="L176" i="5" s="1"/>
  <c r="C170" i="2"/>
  <c r="C172" i="2" s="1"/>
  <c r="C175" i="2" s="1"/>
  <c r="C177" i="2" s="1"/>
  <c r="C249" i="2"/>
  <c r="C157" i="2"/>
  <c r="C160" i="2" s="1"/>
  <c r="C162" i="2" s="1"/>
  <c r="N181" i="5"/>
  <c r="N815" i="2"/>
  <c r="N584" i="2"/>
  <c r="N176" i="5" s="1"/>
  <c r="N626" i="2"/>
  <c r="N621" i="2" s="1"/>
  <c r="Q170" i="2"/>
  <c r="Q172" i="2" s="1"/>
  <c r="Q175" i="2" s="1"/>
  <c r="Q177" i="2" s="1"/>
  <c r="Q249" i="2"/>
  <c r="Q157" i="2"/>
  <c r="Q160" i="2" s="1"/>
  <c r="Q162" i="2" s="1"/>
  <c r="Q163" i="2" s="1"/>
  <c r="G181" i="5"/>
  <c r="G626" i="2"/>
  <c r="G621" i="2" s="1"/>
  <c r="G584" i="2"/>
  <c r="G176" i="5" s="1"/>
  <c r="G815" i="2"/>
  <c r="C181" i="5"/>
  <c r="C815" i="2"/>
  <c r="C626" i="2"/>
  <c r="C621" i="2" s="1"/>
  <c r="C584" i="2"/>
  <c r="C176" i="5" s="1"/>
  <c r="J181" i="5"/>
  <c r="J584" i="2"/>
  <c r="J176" i="5" s="1"/>
  <c r="J626" i="2"/>
  <c r="J621" i="2" s="1"/>
  <c r="J815" i="2"/>
  <c r="D181" i="5"/>
  <c r="D584" i="2"/>
  <c r="D176" i="5" s="1"/>
  <c r="D815" i="2"/>
  <c r="D626" i="2"/>
  <c r="D621" i="2" s="1"/>
  <c r="J170" i="2"/>
  <c r="J172" i="2" s="1"/>
  <c r="J175" i="2" s="1"/>
  <c r="J177" i="2" s="1"/>
  <c r="J249" i="2"/>
  <c r="J157" i="2"/>
  <c r="J160" i="2" s="1"/>
  <c r="J162" i="2" s="1"/>
  <c r="J163" i="2" s="1"/>
  <c r="H181" i="5"/>
  <c r="H626" i="2"/>
  <c r="H621" i="2" s="1"/>
  <c r="H815" i="2"/>
  <c r="H584" i="2"/>
  <c r="H176" i="5" s="1"/>
  <c r="D170" i="2"/>
  <c r="D172" i="2" s="1"/>
  <c r="D175" i="2" s="1"/>
  <c r="D177" i="2" s="1"/>
  <c r="D249" i="2"/>
  <c r="D157" i="2"/>
  <c r="D160" i="2" s="1"/>
  <c r="D162" i="2" s="1"/>
  <c r="D163" i="2" s="1"/>
  <c r="C139" i="5"/>
  <c r="C605" i="2"/>
  <c r="E910" i="2"/>
  <c r="C940" i="2"/>
  <c r="C911" i="2"/>
  <c r="C914" i="2" s="1"/>
  <c r="K157" i="2"/>
  <c r="K160" i="2" s="1"/>
  <c r="K162" i="2" s="1"/>
  <c r="K163" i="2" s="1"/>
  <c r="K249" i="2"/>
  <c r="K170" i="2"/>
  <c r="K172" i="2" s="1"/>
  <c r="K175" i="2" s="1"/>
  <c r="K177" i="2" s="1"/>
  <c r="F181" i="5"/>
  <c r="F815" i="2"/>
  <c r="F584" i="2"/>
  <c r="F176" i="5" s="1"/>
  <c r="F626" i="2"/>
  <c r="F621" i="2" s="1"/>
  <c r="Q181" i="5"/>
  <c r="Q626" i="2"/>
  <c r="Q621" i="2" s="1"/>
  <c r="Q584" i="2"/>
  <c r="Q176" i="5" s="1"/>
  <c r="Q815" i="2"/>
  <c r="F910" i="2" l="1"/>
  <c r="D143" i="5"/>
  <c r="AA810" i="2"/>
  <c r="AA852" i="2"/>
  <c r="W810" i="2"/>
  <c r="W852" i="2"/>
  <c r="U810" i="2"/>
  <c r="U852" i="2"/>
  <c r="S810" i="2"/>
  <c r="S852" i="2"/>
  <c r="R810" i="2"/>
  <c r="R852" i="2"/>
  <c r="T810" i="2"/>
  <c r="T852" i="2"/>
  <c r="AF810" i="2"/>
  <c r="AF852" i="2"/>
  <c r="Z810" i="2"/>
  <c r="Z852" i="2"/>
  <c r="AC810" i="2"/>
  <c r="AC852" i="2"/>
  <c r="AE810" i="2"/>
  <c r="AE852" i="2"/>
  <c r="AB810" i="2"/>
  <c r="AB852" i="2"/>
  <c r="Y810" i="2"/>
  <c r="Y852" i="2"/>
  <c r="X810" i="2"/>
  <c r="X852" i="2"/>
  <c r="AD810" i="2"/>
  <c r="AD852" i="2"/>
  <c r="V810" i="2"/>
  <c r="V852" i="2"/>
  <c r="S332" i="2"/>
  <c r="R510" i="2"/>
  <c r="R361" i="2"/>
  <c r="R357" i="2" s="1"/>
  <c r="R328" i="2"/>
  <c r="Z264" i="2"/>
  <c r="Z251" i="2"/>
  <c r="Z254" i="2" s="1"/>
  <c r="Z256" i="2" s="1"/>
  <c r="T163" i="2"/>
  <c r="T164" i="2" s="1"/>
  <c r="AE691" i="2"/>
  <c r="AE692" i="2" s="1"/>
  <c r="AD376" i="2"/>
  <c r="Y264" i="2"/>
  <c r="Y251" i="2"/>
  <c r="Y254" i="2" s="1"/>
  <c r="Y256" i="2" s="1"/>
  <c r="X163" i="2"/>
  <c r="X164" i="2" s="1"/>
  <c r="S264" i="2"/>
  <c r="S251" i="2"/>
  <c r="S254" i="2" s="1"/>
  <c r="S256" i="2" s="1"/>
  <c r="V264" i="2"/>
  <c r="V251" i="2"/>
  <c r="V254" i="2" s="1"/>
  <c r="V256" i="2" s="1"/>
  <c r="U163" i="2"/>
  <c r="U164" i="2" s="1"/>
  <c r="R164" i="2"/>
  <c r="R257" i="2"/>
  <c r="R272" i="2" s="1"/>
  <c r="R178" i="2"/>
  <c r="R179" i="2" s="1"/>
  <c r="AE163" i="2"/>
  <c r="AF163" i="2"/>
  <c r="AF164" i="2" s="1"/>
  <c r="AD164" i="2"/>
  <c r="AD257" i="2"/>
  <c r="AD272" i="2" s="1"/>
  <c r="AD178" i="2"/>
  <c r="AD179" i="2" s="1"/>
  <c r="W163" i="2"/>
  <c r="W164" i="2" s="1"/>
  <c r="AB438" i="2"/>
  <c r="AB437" i="2" s="1"/>
  <c r="AB451" i="2" s="1"/>
  <c r="AB408" i="2"/>
  <c r="AB422" i="2" s="1"/>
  <c r="AC409" i="2"/>
  <c r="AA264" i="2"/>
  <c r="AA251" i="2"/>
  <c r="AA254" i="2" s="1"/>
  <c r="AA256" i="2" s="1"/>
  <c r="AC163" i="2"/>
  <c r="AB264" i="2"/>
  <c r="AB251" i="2"/>
  <c r="AB254" i="2" s="1"/>
  <c r="AB256" i="2" s="1"/>
  <c r="Z164" i="2"/>
  <c r="Z257" i="2"/>
  <c r="Z272" i="2" s="1"/>
  <c r="Z178" i="2"/>
  <c r="Z179" i="2" s="1"/>
  <c r="T264" i="2"/>
  <c r="T251" i="2"/>
  <c r="T254" i="2" s="1"/>
  <c r="T256" i="2" s="1"/>
  <c r="AE264" i="2"/>
  <c r="AE251" i="2"/>
  <c r="AE254" i="2" s="1"/>
  <c r="AE256" i="2" s="1"/>
  <c r="Y163" i="2"/>
  <c r="X264" i="2"/>
  <c r="X251" i="2"/>
  <c r="X254" i="2" s="1"/>
  <c r="X256" i="2" s="1"/>
  <c r="S163" i="2"/>
  <c r="V164" i="2"/>
  <c r="V257" i="2"/>
  <c r="V272" i="2" s="1"/>
  <c r="V178" i="2"/>
  <c r="V179" i="2" s="1"/>
  <c r="W264" i="2"/>
  <c r="W251" i="2"/>
  <c r="W254" i="2" s="1"/>
  <c r="W256" i="2" s="1"/>
  <c r="U264" i="2"/>
  <c r="U251" i="2"/>
  <c r="U254" i="2" s="1"/>
  <c r="U256" i="2" s="1"/>
  <c r="R264" i="2"/>
  <c r="R251" i="2"/>
  <c r="R254" i="2" s="1"/>
  <c r="R256" i="2" s="1"/>
  <c r="AC373" i="2"/>
  <c r="AC378" i="2" s="1"/>
  <c r="AC465" i="2"/>
  <c r="AC462" i="2" s="1"/>
  <c r="AC467" i="2" s="1"/>
  <c r="AF264" i="2"/>
  <c r="AF251" i="2"/>
  <c r="AF254" i="2" s="1"/>
  <c r="AF256" i="2" s="1"/>
  <c r="AD264" i="2"/>
  <c r="AD251" i="2"/>
  <c r="AD254" i="2" s="1"/>
  <c r="AD256" i="2" s="1"/>
  <c r="AA163" i="2"/>
  <c r="AC264" i="2"/>
  <c r="AC251" i="2"/>
  <c r="AC254" i="2" s="1"/>
  <c r="AC256" i="2" s="1"/>
  <c r="AB163" i="2"/>
  <c r="P728" i="2"/>
  <c r="O405" i="2"/>
  <c r="O247" i="5"/>
  <c r="C852" i="2"/>
  <c r="C810" i="2"/>
  <c r="M810" i="2"/>
  <c r="M852" i="2"/>
  <c r="I810" i="2"/>
  <c r="I852" i="2"/>
  <c r="L264" i="2"/>
  <c r="L251" i="2"/>
  <c r="L254" i="2" s="1"/>
  <c r="L256" i="2" s="1"/>
  <c r="D158" i="5"/>
  <c r="N264" i="2"/>
  <c r="N251" i="2"/>
  <c r="N254" i="2" s="1"/>
  <c r="N256" i="2" s="1"/>
  <c r="K852" i="2"/>
  <c r="K810" i="2"/>
  <c r="H164" i="2"/>
  <c r="H257" i="2"/>
  <c r="H272" i="2" s="1"/>
  <c r="H178" i="2"/>
  <c r="H179" i="2" s="1"/>
  <c r="C158" i="5"/>
  <c r="D361" i="2"/>
  <c r="D357" i="2" s="1"/>
  <c r="D510" i="2"/>
  <c r="D328" i="2"/>
  <c r="J164" i="2"/>
  <c r="J178" i="2"/>
  <c r="J179" i="2" s="1"/>
  <c r="J257" i="2"/>
  <c r="J272" i="2" s="1"/>
  <c r="D810" i="2"/>
  <c r="D852" i="2"/>
  <c r="C163" i="2"/>
  <c r="M251" i="2"/>
  <c r="M254" i="2" s="1"/>
  <c r="M256" i="2" s="1"/>
  <c r="M264" i="2"/>
  <c r="P852" i="2"/>
  <c r="P810" i="2"/>
  <c r="O163" i="2"/>
  <c r="O164" i="2" s="1"/>
  <c r="O852" i="2"/>
  <c r="O810" i="2"/>
  <c r="D197" i="5"/>
  <c r="D642" i="2"/>
  <c r="D638" i="2" s="1"/>
  <c r="D650" i="2" s="1"/>
  <c r="D601" i="2"/>
  <c r="D831" i="2"/>
  <c r="N164" i="2"/>
  <c r="N257" i="2"/>
  <c r="N272" i="2" s="1"/>
  <c r="N178" i="2"/>
  <c r="N179" i="2" s="1"/>
  <c r="E164" i="2"/>
  <c r="E178" i="2"/>
  <c r="E179" i="2" s="1"/>
  <c r="E257" i="2"/>
  <c r="E272" i="2" s="1"/>
  <c r="P164" i="2"/>
  <c r="P257" i="2"/>
  <c r="P272" i="2" s="1"/>
  <c r="P178" i="2"/>
  <c r="P179" i="2" s="1"/>
  <c r="C197" i="5"/>
  <c r="C831" i="2"/>
  <c r="C642" i="2"/>
  <c r="C638" i="2" s="1"/>
  <c r="C650" i="2" s="1"/>
  <c r="C601" i="2"/>
  <c r="Q810" i="2"/>
  <c r="Q852" i="2"/>
  <c r="K264" i="2"/>
  <c r="K251" i="2"/>
  <c r="K254" i="2" s="1"/>
  <c r="K256" i="2" s="1"/>
  <c r="E139" i="5"/>
  <c r="D164" i="2"/>
  <c r="D257" i="2"/>
  <c r="D272" i="2" s="1"/>
  <c r="D178" i="2"/>
  <c r="D179" i="2" s="1"/>
  <c r="H852" i="2"/>
  <c r="H810" i="2"/>
  <c r="J264" i="2"/>
  <c r="J251" i="2"/>
  <c r="J254" i="2" s="1"/>
  <c r="J256" i="2" s="1"/>
  <c r="G852" i="2"/>
  <c r="G810" i="2"/>
  <c r="Q164" i="2"/>
  <c r="Q257" i="2"/>
  <c r="Q272" i="2" s="1"/>
  <c r="Q178" i="2"/>
  <c r="Q179" i="2" s="1"/>
  <c r="C264" i="2"/>
  <c r="C251" i="2"/>
  <c r="C254" i="2" s="1"/>
  <c r="C256" i="2" s="1"/>
  <c r="L852" i="2"/>
  <c r="L810" i="2"/>
  <c r="M164" i="2"/>
  <c r="M178" i="2"/>
  <c r="M179" i="2" s="1"/>
  <c r="M257" i="2"/>
  <c r="M272" i="2" s="1"/>
  <c r="F164" i="2"/>
  <c r="F178" i="2"/>
  <c r="F179" i="2" s="1"/>
  <c r="F257" i="2"/>
  <c r="F272" i="2" s="1"/>
  <c r="O251" i="2"/>
  <c r="O254" i="2" s="1"/>
  <c r="O256" i="2" s="1"/>
  <c r="O264" i="2"/>
  <c r="G164" i="2"/>
  <c r="G178" i="2"/>
  <c r="G179" i="2" s="1"/>
  <c r="G257" i="2"/>
  <c r="G272" i="2" s="1"/>
  <c r="I163" i="2"/>
  <c r="I164" i="2" s="1"/>
  <c r="E852" i="2"/>
  <c r="E810" i="2"/>
  <c r="P264" i="2"/>
  <c r="P251" i="2"/>
  <c r="P254" i="2" s="1"/>
  <c r="P256" i="2" s="1"/>
  <c r="J810" i="2"/>
  <c r="J852" i="2"/>
  <c r="F852" i="2"/>
  <c r="F810" i="2"/>
  <c r="K164" i="2"/>
  <c r="K257" i="2"/>
  <c r="K272" i="2" s="1"/>
  <c r="K178" i="2"/>
  <c r="K179" i="2" s="1"/>
  <c r="C143" i="5"/>
  <c r="C140" i="5"/>
  <c r="E911" i="2"/>
  <c r="E914" i="2" s="1"/>
  <c r="C941" i="2"/>
  <c r="C159" i="5" s="1"/>
  <c r="C328" i="2"/>
  <c r="C510" i="2"/>
  <c r="C361" i="2"/>
  <c r="C357" i="2" s="1"/>
  <c r="D251" i="2"/>
  <c r="D254" i="2" s="1"/>
  <c r="D256" i="2" s="1"/>
  <c r="D264" i="2"/>
  <c r="Q264" i="2"/>
  <c r="Q251" i="2"/>
  <c r="Q254" i="2" s="1"/>
  <c r="Q256" i="2" s="1"/>
  <c r="N852" i="2"/>
  <c r="N810" i="2"/>
  <c r="F264" i="2"/>
  <c r="F251" i="2"/>
  <c r="F254" i="2" s="1"/>
  <c r="F256" i="2" s="1"/>
  <c r="L164" i="2"/>
  <c r="L178" i="2"/>
  <c r="L179" i="2" s="1"/>
  <c r="L257" i="2"/>
  <c r="L272" i="2" s="1"/>
  <c r="D140" i="5"/>
  <c r="D941" i="2"/>
  <c r="D159" i="5" s="1"/>
  <c r="G251" i="2"/>
  <c r="G254" i="2" s="1"/>
  <c r="G256" i="2" s="1"/>
  <c r="G264" i="2"/>
  <c r="E264" i="2"/>
  <c r="E251" i="2"/>
  <c r="E254" i="2" s="1"/>
  <c r="E256" i="2" s="1"/>
  <c r="H264" i="2"/>
  <c r="H251" i="2"/>
  <c r="H254" i="2" s="1"/>
  <c r="H256" i="2" s="1"/>
  <c r="I264" i="2"/>
  <c r="I251" i="2"/>
  <c r="I254" i="2" s="1"/>
  <c r="I256" i="2" s="1"/>
  <c r="AE266" i="2" l="1"/>
  <c r="AE40" i="5"/>
  <c r="Z948" i="2"/>
  <c r="Z48" i="5"/>
  <c r="AD948" i="2"/>
  <c r="AD48" i="5"/>
  <c r="AD266" i="2"/>
  <c r="AD40" i="5"/>
  <c r="U266" i="2"/>
  <c r="U40" i="5"/>
  <c r="V948" i="2"/>
  <c r="V48" i="5"/>
  <c r="X266" i="2"/>
  <c r="X40" i="5"/>
  <c r="R948" i="2"/>
  <c r="R48" i="5"/>
  <c r="V266" i="2"/>
  <c r="V40" i="5"/>
  <c r="AC266" i="2"/>
  <c r="AC40" i="5"/>
  <c r="T266" i="2"/>
  <c r="T40" i="5"/>
  <c r="AA266" i="2"/>
  <c r="AA40" i="5"/>
  <c r="Y266" i="2"/>
  <c r="Y40" i="5"/>
  <c r="AF266" i="2"/>
  <c r="AF40" i="5"/>
  <c r="R266" i="2"/>
  <c r="R40" i="5"/>
  <c r="W266" i="2"/>
  <c r="W40" i="5"/>
  <c r="AB266" i="2"/>
  <c r="AB40" i="5"/>
  <c r="S266" i="2"/>
  <c r="S40" i="5"/>
  <c r="Z266" i="2"/>
  <c r="Z40" i="5"/>
  <c r="V847" i="2"/>
  <c r="V87" i="5" s="1"/>
  <c r="V92" i="5"/>
  <c r="X847" i="2"/>
  <c r="X87" i="5" s="1"/>
  <c r="X92" i="5"/>
  <c r="AB847" i="2"/>
  <c r="AB87" i="5" s="1"/>
  <c r="AB92" i="5"/>
  <c r="AC847" i="2"/>
  <c r="AC87" i="5" s="1"/>
  <c r="AC92" i="5"/>
  <c r="AF847" i="2"/>
  <c r="AF87" i="5" s="1"/>
  <c r="AF92" i="5"/>
  <c r="R847" i="2"/>
  <c r="R87" i="5" s="1"/>
  <c r="R92" i="5"/>
  <c r="U847" i="2"/>
  <c r="U87" i="5" s="1"/>
  <c r="U92" i="5"/>
  <c r="AA847" i="2"/>
  <c r="AA87" i="5" s="1"/>
  <c r="AA92" i="5"/>
  <c r="AD847" i="2"/>
  <c r="AD87" i="5" s="1"/>
  <c r="AD92" i="5"/>
  <c r="Y847" i="2"/>
  <c r="Y87" i="5" s="1"/>
  <c r="Y92" i="5"/>
  <c r="AE847" i="2"/>
  <c r="AE87" i="5" s="1"/>
  <c r="AE92" i="5"/>
  <c r="Z847" i="2"/>
  <c r="Z87" i="5" s="1"/>
  <c r="Z92" i="5"/>
  <c r="T847" i="2"/>
  <c r="T87" i="5" s="1"/>
  <c r="T92" i="5"/>
  <c r="S847" i="2"/>
  <c r="S87" i="5" s="1"/>
  <c r="S92" i="5"/>
  <c r="W847" i="2"/>
  <c r="W87" i="5" s="1"/>
  <c r="W92" i="5"/>
  <c r="E140" i="5"/>
  <c r="F911" i="2"/>
  <c r="F140" i="5" s="1"/>
  <c r="F139" i="5"/>
  <c r="AD258" i="2"/>
  <c r="R258" i="2"/>
  <c r="AF583" i="2"/>
  <c r="AF175" i="5" s="1"/>
  <c r="AF326" i="2"/>
  <c r="S257" i="2"/>
  <c r="S272" i="2" s="1"/>
  <c r="S48" i="5" s="1"/>
  <c r="S178" i="2"/>
  <c r="S179" i="2" s="1"/>
  <c r="X257" i="2"/>
  <c r="X272" i="2" s="1"/>
  <c r="X48" i="5" s="1"/>
  <c r="X178" i="2"/>
  <c r="X179" i="2" s="1"/>
  <c r="T178" i="2"/>
  <c r="T179" i="2" s="1"/>
  <c r="T257" i="2"/>
  <c r="T272" i="2" s="1"/>
  <c r="T48" i="5" s="1"/>
  <c r="AB257" i="2"/>
  <c r="AB272" i="2" s="1"/>
  <c r="AB48" i="5" s="1"/>
  <c r="AB178" i="2"/>
  <c r="AB179" i="2" s="1"/>
  <c r="AA257" i="2"/>
  <c r="AA272" i="2" s="1"/>
  <c r="AA48" i="5" s="1"/>
  <c r="AA178" i="2"/>
  <c r="AA179" i="2" s="1"/>
  <c r="S164" i="2"/>
  <c r="Y257" i="2"/>
  <c r="Y272" i="2" s="1"/>
  <c r="Y48" i="5" s="1"/>
  <c r="Y178" i="2"/>
  <c r="Y179" i="2" s="1"/>
  <c r="W257" i="2"/>
  <c r="W272" i="2" s="1"/>
  <c r="W48" i="5" s="1"/>
  <c r="W178" i="2"/>
  <c r="W179" i="2" s="1"/>
  <c r="R583" i="2"/>
  <c r="R175" i="5" s="1"/>
  <c r="R326" i="2"/>
  <c r="U257" i="2"/>
  <c r="U272" i="2" s="1"/>
  <c r="U48" i="5" s="1"/>
  <c r="U178" i="2"/>
  <c r="U179" i="2" s="1"/>
  <c r="X583" i="2"/>
  <c r="X175" i="5" s="1"/>
  <c r="X326" i="2"/>
  <c r="T583" i="2"/>
  <c r="T175" i="5" s="1"/>
  <c r="T326" i="2"/>
  <c r="Z258" i="2"/>
  <c r="AB164" i="2"/>
  <c r="AA164" i="2"/>
  <c r="Y164" i="2"/>
  <c r="Z583" i="2"/>
  <c r="Z175" i="5" s="1"/>
  <c r="Z326" i="2"/>
  <c r="AC257" i="2"/>
  <c r="AC272" i="2" s="1"/>
  <c r="AC48" i="5" s="1"/>
  <c r="AC178" i="2"/>
  <c r="AC179" i="2" s="1"/>
  <c r="AC438" i="2"/>
  <c r="AC437" i="2" s="1"/>
  <c r="AC451" i="2" s="1"/>
  <c r="AC408" i="2"/>
  <c r="AC422" i="2" s="1"/>
  <c r="AD409" i="2"/>
  <c r="W583" i="2"/>
  <c r="W175" i="5" s="1"/>
  <c r="W326" i="2"/>
  <c r="AE257" i="2"/>
  <c r="AE272" i="2" s="1"/>
  <c r="AE48" i="5" s="1"/>
  <c r="AE178" i="2"/>
  <c r="AE179" i="2" s="1"/>
  <c r="U583" i="2"/>
  <c r="U175" i="5" s="1"/>
  <c r="U326" i="2"/>
  <c r="AD373" i="2"/>
  <c r="AD378" i="2" s="1"/>
  <c r="AD465" i="2"/>
  <c r="AD462" i="2" s="1"/>
  <c r="AD467" i="2" s="1"/>
  <c r="R539" i="2"/>
  <c r="R506" i="2"/>
  <c r="V583" i="2"/>
  <c r="V175" i="5" s="1"/>
  <c r="V326" i="2"/>
  <c r="AC164" i="2"/>
  <c r="AD583" i="2"/>
  <c r="AD175" i="5" s="1"/>
  <c r="AD326" i="2"/>
  <c r="AF257" i="2"/>
  <c r="AF272" i="2" s="1"/>
  <c r="AF48" i="5" s="1"/>
  <c r="AF178" i="2"/>
  <c r="AF179" i="2" s="1"/>
  <c r="AE164" i="2"/>
  <c r="V258" i="2"/>
  <c r="AE376" i="2"/>
  <c r="AF691" i="2"/>
  <c r="AF692" i="2" s="1"/>
  <c r="AF376" i="2" s="1"/>
  <c r="T332" i="2"/>
  <c r="S510" i="2"/>
  <c r="S361" i="2"/>
  <c r="S357" i="2" s="1"/>
  <c r="S328" i="2"/>
  <c r="Q258" i="2"/>
  <c r="D258" i="2"/>
  <c r="O434" i="2"/>
  <c r="O431" i="2" s="1"/>
  <c r="O436" i="2" s="1"/>
  <c r="O402" i="2"/>
  <c r="O407" i="2" s="1"/>
  <c r="P729" i="2"/>
  <c r="P246" i="5"/>
  <c r="F258" i="2"/>
  <c r="E258" i="2"/>
  <c r="P258" i="2"/>
  <c r="H258" i="2"/>
  <c r="J258" i="2"/>
  <c r="G258" i="2"/>
  <c r="I326" i="2"/>
  <c r="I583" i="2"/>
  <c r="H266" i="2"/>
  <c r="H40" i="5"/>
  <c r="L326" i="2"/>
  <c r="L583" i="2"/>
  <c r="F266" i="2"/>
  <c r="F40" i="5"/>
  <c r="N847" i="2"/>
  <c r="N87" i="5" s="1"/>
  <c r="N92" i="5"/>
  <c r="D266" i="2"/>
  <c r="D40" i="5"/>
  <c r="E847" i="2"/>
  <c r="E87" i="5" s="1"/>
  <c r="E92" i="5"/>
  <c r="G583" i="2"/>
  <c r="G326" i="2"/>
  <c r="F48" i="5"/>
  <c r="F948" i="2"/>
  <c r="G847" i="2"/>
  <c r="G87" i="5" s="1"/>
  <c r="G92" i="5"/>
  <c r="K266" i="2"/>
  <c r="K40" i="5"/>
  <c r="D613" i="2"/>
  <c r="D205" i="5" s="1"/>
  <c r="D193" i="5"/>
  <c r="P847" i="2"/>
  <c r="P87" i="5" s="1"/>
  <c r="P92" i="5"/>
  <c r="M258" i="2"/>
  <c r="C178" i="2"/>
  <c r="C179" i="2" s="1"/>
  <c r="C257" i="2"/>
  <c r="C272" i="2" s="1"/>
  <c r="J48" i="5"/>
  <c r="J948" i="2"/>
  <c r="E510" i="2"/>
  <c r="E361" i="2"/>
  <c r="E357" i="2" s="1"/>
  <c r="E328" i="2"/>
  <c r="N258" i="2"/>
  <c r="D943" i="2"/>
  <c r="M847" i="2"/>
  <c r="M87" i="5" s="1"/>
  <c r="M92" i="5"/>
  <c r="G266" i="2"/>
  <c r="G40" i="5"/>
  <c r="F847" i="2"/>
  <c r="F87" i="5" s="1"/>
  <c r="F92" i="5"/>
  <c r="O266" i="2"/>
  <c r="O40" i="5"/>
  <c r="M583" i="2"/>
  <c r="M326" i="2"/>
  <c r="C266" i="2"/>
  <c r="C40" i="5"/>
  <c r="Q48" i="5"/>
  <c r="Q948" i="2"/>
  <c r="J266" i="2"/>
  <c r="J40" i="5"/>
  <c r="D48" i="5"/>
  <c r="D948" i="2"/>
  <c r="Q847" i="2"/>
  <c r="Q87" i="5" s="1"/>
  <c r="Q92" i="5"/>
  <c r="C868" i="2"/>
  <c r="C827" i="2"/>
  <c r="C839" i="2" s="1"/>
  <c r="P48" i="5"/>
  <c r="P948" i="2"/>
  <c r="E48" i="5"/>
  <c r="E948" i="2"/>
  <c r="N48" i="5"/>
  <c r="N948" i="2"/>
  <c r="O847" i="2"/>
  <c r="O87" i="5" s="1"/>
  <c r="O92" i="5"/>
  <c r="D539" i="2"/>
  <c r="D506" i="2"/>
  <c r="K847" i="2"/>
  <c r="K87" i="5" s="1"/>
  <c r="K92" i="5"/>
  <c r="N266" i="2"/>
  <c r="N40" i="5"/>
  <c r="I847" i="2"/>
  <c r="I87" i="5" s="1"/>
  <c r="I92" i="5"/>
  <c r="I266" i="2"/>
  <c r="I40" i="5"/>
  <c r="E266" i="2"/>
  <c r="E40" i="5"/>
  <c r="L48" i="5"/>
  <c r="L948" i="2"/>
  <c r="Q266" i="2"/>
  <c r="Q40" i="5"/>
  <c r="K48" i="5"/>
  <c r="K948" i="2"/>
  <c r="J847" i="2"/>
  <c r="J87" i="5" s="1"/>
  <c r="J92" i="5"/>
  <c r="P266" i="2"/>
  <c r="P40" i="5"/>
  <c r="I257" i="2"/>
  <c r="I272" i="2" s="1"/>
  <c r="I178" i="2"/>
  <c r="I179" i="2" s="1"/>
  <c r="G48" i="5"/>
  <c r="G948" i="2"/>
  <c r="F583" i="2"/>
  <c r="F326" i="2"/>
  <c r="L847" i="2"/>
  <c r="L87" i="5" s="1"/>
  <c r="L92" i="5"/>
  <c r="Q326" i="2"/>
  <c r="Q583" i="2"/>
  <c r="D583" i="2"/>
  <c r="D326" i="2"/>
  <c r="P326" i="2"/>
  <c r="P583" i="2"/>
  <c r="N583" i="2"/>
  <c r="N326" i="2"/>
  <c r="O583" i="2"/>
  <c r="O326" i="2"/>
  <c r="D847" i="2"/>
  <c r="D87" i="5" s="1"/>
  <c r="D92" i="5"/>
  <c r="J326" i="2"/>
  <c r="J583" i="2"/>
  <c r="C943" i="2"/>
  <c r="H48" i="5"/>
  <c r="H948" i="2"/>
  <c r="L258" i="2"/>
  <c r="C847" i="2"/>
  <c r="C87" i="5" s="1"/>
  <c r="C92" i="5"/>
  <c r="C539" i="2"/>
  <c r="C506" i="2"/>
  <c r="K583" i="2"/>
  <c r="K326" i="2"/>
  <c r="M48" i="5"/>
  <c r="M948" i="2"/>
  <c r="H847" i="2"/>
  <c r="H87" i="5" s="1"/>
  <c r="H92" i="5"/>
  <c r="E143" i="5"/>
  <c r="K258" i="2"/>
  <c r="C613" i="2"/>
  <c r="C205" i="5" s="1"/>
  <c r="C193" i="5"/>
  <c r="E326" i="2"/>
  <c r="E583" i="2"/>
  <c r="D868" i="2"/>
  <c r="D827" i="2"/>
  <c r="D839" i="2" s="1"/>
  <c r="O178" i="2"/>
  <c r="O179" i="2" s="1"/>
  <c r="O257" i="2"/>
  <c r="O272" i="2" s="1"/>
  <c r="M266" i="2"/>
  <c r="M40" i="5"/>
  <c r="C164" i="2"/>
  <c r="H583" i="2"/>
  <c r="H326" i="2"/>
  <c r="L266" i="2"/>
  <c r="L40" i="5"/>
  <c r="S269" i="2" l="1"/>
  <c r="S42" i="5"/>
  <c r="W269" i="2"/>
  <c r="W42" i="5"/>
  <c r="AF269" i="2"/>
  <c r="AF42" i="5"/>
  <c r="AA269" i="2"/>
  <c r="AA42" i="5"/>
  <c r="AC269" i="2"/>
  <c r="AC42" i="5"/>
  <c r="R949" i="2"/>
  <c r="R166" i="5"/>
  <c r="V949" i="2"/>
  <c r="V166" i="5"/>
  <c r="AD269" i="2"/>
  <c r="AD42" i="5"/>
  <c r="Z949" i="2"/>
  <c r="Z166" i="5"/>
  <c r="R535" i="2"/>
  <c r="R75" i="5" s="1"/>
  <c r="R79" i="5"/>
  <c r="Z269" i="2"/>
  <c r="Z42" i="5"/>
  <c r="AB269" i="2"/>
  <c r="AB42" i="5"/>
  <c r="R269" i="2"/>
  <c r="R42" i="5"/>
  <c r="Y269" i="2"/>
  <c r="Y42" i="5"/>
  <c r="T269" i="2"/>
  <c r="T42" i="5"/>
  <c r="V269" i="2"/>
  <c r="V42" i="5"/>
  <c r="X269" i="2"/>
  <c r="X42" i="5"/>
  <c r="U269" i="2"/>
  <c r="U42" i="5"/>
  <c r="AD949" i="2"/>
  <c r="AD166" i="5"/>
  <c r="AE269" i="2"/>
  <c r="AE42" i="5"/>
  <c r="F914" i="2"/>
  <c r="F143" i="5" s="1"/>
  <c r="AF948" i="2"/>
  <c r="AB948" i="2"/>
  <c r="X948" i="2"/>
  <c r="AC948" i="2"/>
  <c r="U948" i="2"/>
  <c r="W948" i="2"/>
  <c r="T948" i="2"/>
  <c r="AE948" i="2"/>
  <c r="AA948" i="2"/>
  <c r="Y948" i="2"/>
  <c r="S948" i="2"/>
  <c r="T258" i="2"/>
  <c r="Y258" i="2"/>
  <c r="AB258" i="2"/>
  <c r="X258" i="2"/>
  <c r="AC258" i="2"/>
  <c r="W258" i="2"/>
  <c r="S258" i="2"/>
  <c r="AE373" i="2"/>
  <c r="AE378" i="2" s="1"/>
  <c r="AE465" i="2"/>
  <c r="AE462" i="2" s="1"/>
  <c r="AE467" i="2" s="1"/>
  <c r="AC583" i="2"/>
  <c r="AC175" i="5" s="1"/>
  <c r="AC326" i="2"/>
  <c r="V504" i="2"/>
  <c r="V533" i="2" s="1"/>
  <c r="V73" i="5" s="1"/>
  <c r="V355" i="2"/>
  <c r="U809" i="2"/>
  <c r="U620" i="2"/>
  <c r="U627" i="2" s="1"/>
  <c r="U651" i="2" s="1"/>
  <c r="U590" i="2"/>
  <c r="W809" i="2"/>
  <c r="W620" i="2"/>
  <c r="W627" i="2" s="1"/>
  <c r="W651" i="2" s="1"/>
  <c r="W590" i="2"/>
  <c r="AA583" i="2"/>
  <c r="AA175" i="5" s="1"/>
  <c r="AA326" i="2"/>
  <c r="T809" i="2"/>
  <c r="T620" i="2"/>
  <c r="T627" i="2" s="1"/>
  <c r="T651" i="2" s="1"/>
  <c r="T590" i="2"/>
  <c r="AE258" i="2"/>
  <c r="U258" i="2"/>
  <c r="S539" i="2"/>
  <c r="S506" i="2"/>
  <c r="V809" i="2"/>
  <c r="V620" i="2"/>
  <c r="V627" i="2" s="1"/>
  <c r="V651" i="2" s="1"/>
  <c r="V590" i="2"/>
  <c r="AD438" i="2"/>
  <c r="AD437" i="2" s="1"/>
  <c r="AD451" i="2" s="1"/>
  <c r="AD408" i="2"/>
  <c r="AD422" i="2" s="1"/>
  <c r="AE409" i="2"/>
  <c r="Y583" i="2"/>
  <c r="Y175" i="5" s="1"/>
  <c r="Y326" i="2"/>
  <c r="AB583" i="2"/>
  <c r="AB175" i="5" s="1"/>
  <c r="AB326" i="2"/>
  <c r="X504" i="2"/>
  <c r="X533" i="2" s="1"/>
  <c r="X73" i="5" s="1"/>
  <c r="X355" i="2"/>
  <c r="U332" i="2"/>
  <c r="T510" i="2"/>
  <c r="T361" i="2"/>
  <c r="T357" i="2" s="1"/>
  <c r="T328" i="2"/>
  <c r="AD504" i="2"/>
  <c r="AD533" i="2" s="1"/>
  <c r="AD73" i="5" s="1"/>
  <c r="AD355" i="2"/>
  <c r="Z504" i="2"/>
  <c r="Z533" i="2" s="1"/>
  <c r="Z73" i="5" s="1"/>
  <c r="Z355" i="2"/>
  <c r="X809" i="2"/>
  <c r="X620" i="2"/>
  <c r="X627" i="2" s="1"/>
  <c r="X651" i="2" s="1"/>
  <c r="X590" i="2"/>
  <c r="R504" i="2"/>
  <c r="R533" i="2" s="1"/>
  <c r="R73" i="5" s="1"/>
  <c r="R355" i="2"/>
  <c r="S583" i="2"/>
  <c r="S175" i="5" s="1"/>
  <c r="S326" i="2"/>
  <c r="AA258" i="2"/>
  <c r="AF504" i="2"/>
  <c r="AF533" i="2" s="1"/>
  <c r="AF73" i="5" s="1"/>
  <c r="AF355" i="2"/>
  <c r="AF373" i="2"/>
  <c r="AF378" i="2" s="1"/>
  <c r="AF465" i="2"/>
  <c r="AF462" i="2" s="1"/>
  <c r="AF467" i="2" s="1"/>
  <c r="AE583" i="2"/>
  <c r="AE175" i="5" s="1"/>
  <c r="AE326" i="2"/>
  <c r="AD809" i="2"/>
  <c r="AD620" i="2"/>
  <c r="AD627" i="2" s="1"/>
  <c r="AD651" i="2" s="1"/>
  <c r="AD590" i="2"/>
  <c r="U504" i="2"/>
  <c r="U533" i="2" s="1"/>
  <c r="U73" i="5" s="1"/>
  <c r="U355" i="2"/>
  <c r="W504" i="2"/>
  <c r="W533" i="2" s="1"/>
  <c r="W73" i="5" s="1"/>
  <c r="W355" i="2"/>
  <c r="Z809" i="2"/>
  <c r="Z620" i="2"/>
  <c r="Z627" i="2" s="1"/>
  <c r="Z651" i="2" s="1"/>
  <c r="Z590" i="2"/>
  <c r="AF258" i="2"/>
  <c r="T504" i="2"/>
  <c r="T533" i="2" s="1"/>
  <c r="T73" i="5" s="1"/>
  <c r="T355" i="2"/>
  <c r="R809" i="2"/>
  <c r="R620" i="2"/>
  <c r="R627" i="2" s="1"/>
  <c r="R651" i="2" s="1"/>
  <c r="R590" i="2"/>
  <c r="AF809" i="2"/>
  <c r="AF620" i="2"/>
  <c r="AF627" i="2" s="1"/>
  <c r="AF651" i="2" s="1"/>
  <c r="AF590" i="2"/>
  <c r="Q728" i="2"/>
  <c r="P405" i="2"/>
  <c r="P247" i="5"/>
  <c r="O48" i="5"/>
  <c r="O948" i="2"/>
  <c r="H355" i="2"/>
  <c r="H504" i="2"/>
  <c r="H533" i="2" s="1"/>
  <c r="H73" i="5" s="1"/>
  <c r="E504" i="2"/>
  <c r="E533" i="2" s="1"/>
  <c r="E73" i="5" s="1"/>
  <c r="E355" i="2"/>
  <c r="C535" i="2"/>
  <c r="C75" i="5" s="1"/>
  <c r="C79" i="5"/>
  <c r="J355" i="2"/>
  <c r="J504" i="2"/>
  <c r="J533" i="2" s="1"/>
  <c r="J73" i="5" s="1"/>
  <c r="O175" i="5"/>
  <c r="O620" i="2"/>
  <c r="O627" i="2" s="1"/>
  <c r="O651" i="2" s="1"/>
  <c r="O809" i="2"/>
  <c r="O590" i="2"/>
  <c r="P504" i="2"/>
  <c r="P533" i="2" s="1"/>
  <c r="P73" i="5" s="1"/>
  <c r="P355" i="2"/>
  <c r="D175" i="5"/>
  <c r="D590" i="2"/>
  <c r="D809" i="2"/>
  <c r="D620" i="2"/>
  <c r="D627" i="2" s="1"/>
  <c r="D651" i="2" s="1"/>
  <c r="F175" i="5"/>
  <c r="F590" i="2"/>
  <c r="F620" i="2"/>
  <c r="F627" i="2" s="1"/>
  <c r="F651" i="2" s="1"/>
  <c r="F809" i="2"/>
  <c r="K166" i="5"/>
  <c r="K949" i="2"/>
  <c r="C269" i="2"/>
  <c r="C42" i="5"/>
  <c r="M175" i="5"/>
  <c r="M809" i="2"/>
  <c r="M590" i="2"/>
  <c r="M620" i="2"/>
  <c r="M627" i="2" s="1"/>
  <c r="M651" i="2" s="1"/>
  <c r="F328" i="2"/>
  <c r="F510" i="2"/>
  <c r="F361" i="2"/>
  <c r="F357" i="2" s="1"/>
  <c r="K269" i="2"/>
  <c r="K42" i="5"/>
  <c r="F166" i="5"/>
  <c r="F949" i="2"/>
  <c r="G355" i="2"/>
  <c r="G504" i="2"/>
  <c r="G533" i="2" s="1"/>
  <c r="G73" i="5" s="1"/>
  <c r="L175" i="5"/>
  <c r="L809" i="2"/>
  <c r="L590" i="2"/>
  <c r="L620" i="2"/>
  <c r="L627" i="2" s="1"/>
  <c r="L651" i="2" s="1"/>
  <c r="K175" i="5"/>
  <c r="K620" i="2"/>
  <c r="K627" i="2" s="1"/>
  <c r="K651" i="2" s="1"/>
  <c r="K590" i="2"/>
  <c r="K809" i="2"/>
  <c r="C161" i="5"/>
  <c r="H175" i="5"/>
  <c r="H590" i="2"/>
  <c r="H620" i="2"/>
  <c r="H627" i="2" s="1"/>
  <c r="H651" i="2" s="1"/>
  <c r="H809" i="2"/>
  <c r="M166" i="5"/>
  <c r="M949" i="2"/>
  <c r="K504" i="2"/>
  <c r="K533" i="2" s="1"/>
  <c r="K73" i="5" s="1"/>
  <c r="K355" i="2"/>
  <c r="N355" i="2"/>
  <c r="N504" i="2"/>
  <c r="N533" i="2" s="1"/>
  <c r="N73" i="5" s="1"/>
  <c r="Q175" i="5"/>
  <c r="Q620" i="2"/>
  <c r="Q627" i="2" s="1"/>
  <c r="Q651" i="2" s="1"/>
  <c r="Q809" i="2"/>
  <c r="Q590" i="2"/>
  <c r="O258" i="2"/>
  <c r="P269" i="2"/>
  <c r="P42" i="5"/>
  <c r="Q269" i="2"/>
  <c r="Q42" i="5"/>
  <c r="I269" i="2"/>
  <c r="I42" i="5"/>
  <c r="N166" i="5"/>
  <c r="N949" i="2"/>
  <c r="E166" i="5"/>
  <c r="E949" i="2"/>
  <c r="P166" i="5"/>
  <c r="P949" i="2"/>
  <c r="D166" i="5"/>
  <c r="D949" i="2"/>
  <c r="D167" i="5" s="1"/>
  <c r="D161" i="5"/>
  <c r="J166" i="5"/>
  <c r="J949" i="2"/>
  <c r="G175" i="5"/>
  <c r="G590" i="2"/>
  <c r="G809" i="2"/>
  <c r="G620" i="2"/>
  <c r="G627" i="2" s="1"/>
  <c r="G651" i="2" s="1"/>
  <c r="L504" i="2"/>
  <c r="L533" i="2" s="1"/>
  <c r="L73" i="5" s="1"/>
  <c r="L355" i="2"/>
  <c r="H269" i="2"/>
  <c r="H42" i="5"/>
  <c r="M269" i="2"/>
  <c r="M42" i="5"/>
  <c r="D864" i="2"/>
  <c r="D108" i="5"/>
  <c r="H166" i="5"/>
  <c r="H949" i="2"/>
  <c r="N175" i="5"/>
  <c r="N809" i="2"/>
  <c r="N590" i="2"/>
  <c r="N620" i="2"/>
  <c r="N627" i="2" s="1"/>
  <c r="N651" i="2" s="1"/>
  <c r="Q504" i="2"/>
  <c r="Q533" i="2" s="1"/>
  <c r="Q73" i="5" s="1"/>
  <c r="Q355" i="2"/>
  <c r="G166" i="5"/>
  <c r="G949" i="2"/>
  <c r="L166" i="5"/>
  <c r="L949" i="2"/>
  <c r="C864" i="2"/>
  <c r="C108" i="5"/>
  <c r="J269" i="2"/>
  <c r="J42" i="5"/>
  <c r="O269" i="2"/>
  <c r="O42" i="5"/>
  <c r="G269" i="2"/>
  <c r="G42" i="5"/>
  <c r="C48" i="5"/>
  <c r="C948" i="2"/>
  <c r="I175" i="5"/>
  <c r="I620" i="2"/>
  <c r="I627" i="2" s="1"/>
  <c r="I651" i="2" s="1"/>
  <c r="I809" i="2"/>
  <c r="I590" i="2"/>
  <c r="C326" i="2"/>
  <c r="C583" i="2"/>
  <c r="L269" i="2"/>
  <c r="L42" i="5"/>
  <c r="E175" i="5"/>
  <c r="E590" i="2"/>
  <c r="E620" i="2"/>
  <c r="E627" i="2" s="1"/>
  <c r="E651" i="2" s="1"/>
  <c r="E809" i="2"/>
  <c r="J175" i="5"/>
  <c r="J590" i="2"/>
  <c r="J620" i="2"/>
  <c r="J627" i="2" s="1"/>
  <c r="J651" i="2" s="1"/>
  <c r="J809" i="2"/>
  <c r="O355" i="2"/>
  <c r="O504" i="2"/>
  <c r="O533" i="2" s="1"/>
  <c r="O73" i="5" s="1"/>
  <c r="P175" i="5"/>
  <c r="P809" i="2"/>
  <c r="P590" i="2"/>
  <c r="P620" i="2"/>
  <c r="P627" i="2" s="1"/>
  <c r="P651" i="2" s="1"/>
  <c r="D504" i="2"/>
  <c r="D533" i="2" s="1"/>
  <c r="D73" i="5" s="1"/>
  <c r="D355" i="2"/>
  <c r="F355" i="2"/>
  <c r="F504" i="2"/>
  <c r="F533" i="2" s="1"/>
  <c r="F73" i="5" s="1"/>
  <c r="I48" i="5"/>
  <c r="I948" i="2"/>
  <c r="E269" i="2"/>
  <c r="E42" i="5"/>
  <c r="N269" i="2"/>
  <c r="N42" i="5"/>
  <c r="D535" i="2"/>
  <c r="D75" i="5" s="1"/>
  <c r="D79" i="5"/>
  <c r="Q166" i="5"/>
  <c r="Q949" i="2"/>
  <c r="M355" i="2"/>
  <c r="M504" i="2"/>
  <c r="M533" i="2" s="1"/>
  <c r="M73" i="5" s="1"/>
  <c r="I258" i="2"/>
  <c r="E506" i="2"/>
  <c r="E539" i="2"/>
  <c r="C258" i="2"/>
  <c r="D269" i="2"/>
  <c r="D42" i="5"/>
  <c r="F269" i="2"/>
  <c r="F42" i="5"/>
  <c r="I355" i="2"/>
  <c r="I504" i="2"/>
  <c r="I533" i="2" s="1"/>
  <c r="I73" i="5" s="1"/>
  <c r="AF614" i="2" l="1"/>
  <c r="AF206" i="5" s="1"/>
  <c r="AF182" i="5"/>
  <c r="AD614" i="2"/>
  <c r="AD206" i="5" s="1"/>
  <c r="AD182" i="5"/>
  <c r="Z614" i="2"/>
  <c r="Z206" i="5" s="1"/>
  <c r="Z182" i="5"/>
  <c r="T614" i="2"/>
  <c r="T206" i="5" s="1"/>
  <c r="T182" i="5"/>
  <c r="U614" i="2"/>
  <c r="U206" i="5" s="1"/>
  <c r="U182" i="5"/>
  <c r="S949" i="2"/>
  <c r="S166" i="5"/>
  <c r="AA949" i="2"/>
  <c r="AA166" i="5"/>
  <c r="T949" i="2"/>
  <c r="T166" i="5"/>
  <c r="U949" i="2"/>
  <c r="U166" i="5"/>
  <c r="X949" i="2"/>
  <c r="X166" i="5"/>
  <c r="AF949" i="2"/>
  <c r="AF166" i="5"/>
  <c r="AE271" i="2"/>
  <c r="AE45" i="5"/>
  <c r="U271" i="2"/>
  <c r="U45" i="5"/>
  <c r="V271" i="2"/>
  <c r="V45" i="5"/>
  <c r="Y271" i="2"/>
  <c r="Y45" i="5"/>
  <c r="AB271" i="2"/>
  <c r="AB45" i="5"/>
  <c r="AD271" i="2"/>
  <c r="AD45" i="5"/>
  <c r="R950" i="2"/>
  <c r="R168" i="5" s="1"/>
  <c r="R167" i="5"/>
  <c r="AA271" i="2"/>
  <c r="AA45" i="5"/>
  <c r="W271" i="2"/>
  <c r="W45" i="5"/>
  <c r="X614" i="2"/>
  <c r="X206" i="5" s="1"/>
  <c r="X182" i="5"/>
  <c r="V614" i="2"/>
  <c r="V206" i="5" s="1"/>
  <c r="V182" i="5"/>
  <c r="S535" i="2"/>
  <c r="S75" i="5" s="1"/>
  <c r="S79" i="5"/>
  <c r="W614" i="2"/>
  <c r="W206" i="5" s="1"/>
  <c r="W182" i="5"/>
  <c r="R614" i="2"/>
  <c r="R206" i="5" s="1"/>
  <c r="R182" i="5"/>
  <c r="Y949" i="2"/>
  <c r="Y166" i="5"/>
  <c r="AE949" i="2"/>
  <c r="AE166" i="5"/>
  <c r="W949" i="2"/>
  <c r="W166" i="5"/>
  <c r="AC949" i="2"/>
  <c r="AC166" i="5"/>
  <c r="AB949" i="2"/>
  <c r="AB166" i="5"/>
  <c r="AD950" i="2"/>
  <c r="AD168" i="5" s="1"/>
  <c r="AD167" i="5"/>
  <c r="X271" i="2"/>
  <c r="X45" i="5"/>
  <c r="T271" i="2"/>
  <c r="T45" i="5"/>
  <c r="R271" i="2"/>
  <c r="R45" i="5"/>
  <c r="Z271" i="2"/>
  <c r="Z45" i="5"/>
  <c r="Z950" i="2"/>
  <c r="Z168" i="5" s="1"/>
  <c r="Z167" i="5"/>
  <c r="V950" i="2"/>
  <c r="V168" i="5" s="1"/>
  <c r="V167" i="5"/>
  <c r="AC271" i="2"/>
  <c r="AC45" i="5"/>
  <c r="AF271" i="2"/>
  <c r="AF45" i="5"/>
  <c r="S271" i="2"/>
  <c r="S45" i="5"/>
  <c r="Z816" i="2"/>
  <c r="Z840" i="2" s="1"/>
  <c r="Z846" i="2"/>
  <c r="T816" i="2"/>
  <c r="T840" i="2" s="1"/>
  <c r="T846" i="2"/>
  <c r="U816" i="2"/>
  <c r="U840" i="2" s="1"/>
  <c r="U846" i="2"/>
  <c r="X816" i="2"/>
  <c r="X840" i="2" s="1"/>
  <c r="X846" i="2"/>
  <c r="V816" i="2"/>
  <c r="V840" i="2" s="1"/>
  <c r="V846" i="2"/>
  <c r="W816" i="2"/>
  <c r="W840" i="2" s="1"/>
  <c r="W846" i="2"/>
  <c r="R816" i="2"/>
  <c r="R840" i="2" s="1"/>
  <c r="R846" i="2"/>
  <c r="AF816" i="2"/>
  <c r="AF840" i="2" s="1"/>
  <c r="AF846" i="2"/>
  <c r="AD816" i="2"/>
  <c r="AD840" i="2" s="1"/>
  <c r="AD846" i="2"/>
  <c r="S504" i="2"/>
  <c r="S533" i="2" s="1"/>
  <c r="S73" i="5" s="1"/>
  <c r="S355" i="2"/>
  <c r="Y809" i="2"/>
  <c r="Y620" i="2"/>
  <c r="Y627" i="2" s="1"/>
  <c r="Y651" i="2" s="1"/>
  <c r="Y590" i="2"/>
  <c r="AC504" i="2"/>
  <c r="AC533" i="2" s="1"/>
  <c r="AC73" i="5" s="1"/>
  <c r="AC355" i="2"/>
  <c r="AE504" i="2"/>
  <c r="AE533" i="2" s="1"/>
  <c r="AE73" i="5" s="1"/>
  <c r="AE355" i="2"/>
  <c r="S809" i="2"/>
  <c r="S620" i="2"/>
  <c r="S627" i="2" s="1"/>
  <c r="S651" i="2" s="1"/>
  <c r="S590" i="2"/>
  <c r="T539" i="2"/>
  <c r="T506" i="2"/>
  <c r="AB504" i="2"/>
  <c r="AB533" i="2" s="1"/>
  <c r="AB73" i="5" s="1"/>
  <c r="AB355" i="2"/>
  <c r="AE438" i="2"/>
  <c r="AE437" i="2" s="1"/>
  <c r="AE451" i="2" s="1"/>
  <c r="AE408" i="2"/>
  <c r="AE422" i="2" s="1"/>
  <c r="AF409" i="2"/>
  <c r="AC809" i="2"/>
  <c r="AC620" i="2"/>
  <c r="AC627" i="2" s="1"/>
  <c r="AC651" i="2" s="1"/>
  <c r="AC590" i="2"/>
  <c r="AE809" i="2"/>
  <c r="AE620" i="2"/>
  <c r="AE627" i="2" s="1"/>
  <c r="AE651" i="2" s="1"/>
  <c r="AE590" i="2"/>
  <c r="V332" i="2"/>
  <c r="U510" i="2"/>
  <c r="U361" i="2"/>
  <c r="U357" i="2" s="1"/>
  <c r="U328" i="2"/>
  <c r="AB809" i="2"/>
  <c r="AB620" i="2"/>
  <c r="AB627" i="2" s="1"/>
  <c r="AB651" i="2" s="1"/>
  <c r="AB590" i="2"/>
  <c r="AA504" i="2"/>
  <c r="AA533" i="2" s="1"/>
  <c r="AA73" i="5" s="1"/>
  <c r="AA355" i="2"/>
  <c r="Y504" i="2"/>
  <c r="Y533" i="2" s="1"/>
  <c r="Y73" i="5" s="1"/>
  <c r="Y355" i="2"/>
  <c r="AA809" i="2"/>
  <c r="AA620" i="2"/>
  <c r="AA627" i="2" s="1"/>
  <c r="AA651" i="2" s="1"/>
  <c r="AA590" i="2"/>
  <c r="P434" i="2"/>
  <c r="P431" i="2" s="1"/>
  <c r="P436" i="2" s="1"/>
  <c r="P402" i="2"/>
  <c r="P407" i="2" s="1"/>
  <c r="Q246" i="5"/>
  <c r="Q729" i="2"/>
  <c r="R728" i="2" s="1"/>
  <c r="D950" i="2"/>
  <c r="D168" i="5" s="1"/>
  <c r="E271" i="2"/>
  <c r="E45" i="5"/>
  <c r="D271" i="2"/>
  <c r="D45" i="5"/>
  <c r="E535" i="2"/>
  <c r="E75" i="5" s="1"/>
  <c r="E79" i="5"/>
  <c r="N271" i="2"/>
  <c r="N45" i="5"/>
  <c r="C319" i="2"/>
  <c r="C333" i="2" s="1"/>
  <c r="C355" i="2"/>
  <c r="C348" i="2" s="1"/>
  <c r="C362" i="2" s="1"/>
  <c r="C504" i="2"/>
  <c r="D320" i="2"/>
  <c r="O271" i="2"/>
  <c r="O45" i="5"/>
  <c r="J271" i="2"/>
  <c r="J45" i="5"/>
  <c r="N614" i="2"/>
  <c r="N206" i="5" s="1"/>
  <c r="N182" i="5"/>
  <c r="M271" i="2"/>
  <c r="M45" i="5"/>
  <c r="I271" i="2"/>
  <c r="I45" i="5"/>
  <c r="Q271" i="2"/>
  <c r="Q45" i="5"/>
  <c r="Q614" i="2"/>
  <c r="Q206" i="5" s="1"/>
  <c r="Q182" i="5"/>
  <c r="M167" i="5"/>
  <c r="M950" i="2"/>
  <c r="M168" i="5" s="1"/>
  <c r="H816" i="2"/>
  <c r="H840" i="2" s="1"/>
  <c r="H846" i="2"/>
  <c r="K846" i="2"/>
  <c r="K816" i="2"/>
  <c r="K840" i="2" s="1"/>
  <c r="G328" i="2"/>
  <c r="G510" i="2"/>
  <c r="G361" i="2"/>
  <c r="G357" i="2" s="1"/>
  <c r="M816" i="2"/>
  <c r="M840" i="2" s="1"/>
  <c r="M846" i="2"/>
  <c r="K167" i="5"/>
  <c r="K950" i="2"/>
  <c r="K168" i="5" s="1"/>
  <c r="F614" i="2"/>
  <c r="F206" i="5" s="1"/>
  <c r="F182" i="5"/>
  <c r="D614" i="2"/>
  <c r="D206" i="5" s="1"/>
  <c r="D182" i="5"/>
  <c r="O614" i="2"/>
  <c r="O206" i="5" s="1"/>
  <c r="O182" i="5"/>
  <c r="O166" i="5"/>
  <c r="O949" i="2"/>
  <c r="F271" i="2"/>
  <c r="F45" i="5"/>
  <c r="P614" i="2"/>
  <c r="P206" i="5" s="1"/>
  <c r="P182" i="5"/>
  <c r="I166" i="5"/>
  <c r="I949" i="2"/>
  <c r="J846" i="2"/>
  <c r="J816" i="2"/>
  <c r="J840" i="2" s="1"/>
  <c r="E816" i="2"/>
  <c r="E840" i="2" s="1"/>
  <c r="E846" i="2"/>
  <c r="I614" i="2"/>
  <c r="I206" i="5" s="1"/>
  <c r="I182" i="5"/>
  <c r="C166" i="5"/>
  <c r="C949" i="2"/>
  <c r="G167" i="5"/>
  <c r="G950" i="2"/>
  <c r="G168" i="5" s="1"/>
  <c r="N816" i="2"/>
  <c r="N840" i="2" s="1"/>
  <c r="N846" i="2"/>
  <c r="E167" i="5"/>
  <c r="E950" i="2"/>
  <c r="E168" i="5" s="1"/>
  <c r="Q846" i="2"/>
  <c r="Q816" i="2"/>
  <c r="Q840" i="2" s="1"/>
  <c r="K614" i="2"/>
  <c r="K206" i="5" s="1"/>
  <c r="K182" i="5"/>
  <c r="L614" i="2"/>
  <c r="L206" i="5" s="1"/>
  <c r="L182" i="5"/>
  <c r="O846" i="2"/>
  <c r="O816" i="2"/>
  <c r="O840" i="2" s="1"/>
  <c r="L271" i="2"/>
  <c r="L45" i="5"/>
  <c r="I816" i="2"/>
  <c r="I840" i="2" s="1"/>
  <c r="I846" i="2"/>
  <c r="G271" i="2"/>
  <c r="G45" i="5"/>
  <c r="C876" i="2"/>
  <c r="C116" i="5" s="1"/>
  <c r="C104" i="5"/>
  <c r="D876" i="2"/>
  <c r="D116" i="5" s="1"/>
  <c r="D104" i="5"/>
  <c r="H271" i="2"/>
  <c r="H45" i="5"/>
  <c r="G816" i="2"/>
  <c r="G840" i="2" s="1"/>
  <c r="G846" i="2"/>
  <c r="P271" i="2"/>
  <c r="P45" i="5"/>
  <c r="H614" i="2"/>
  <c r="H206" i="5" s="1"/>
  <c r="H182" i="5"/>
  <c r="L846" i="2"/>
  <c r="L816" i="2"/>
  <c r="L840" i="2" s="1"/>
  <c r="F167" i="5"/>
  <c r="F950" i="2"/>
  <c r="F168" i="5" s="1"/>
  <c r="F846" i="2"/>
  <c r="F816" i="2"/>
  <c r="F840" i="2" s="1"/>
  <c r="Q167" i="5"/>
  <c r="Q950" i="2"/>
  <c r="Q168" i="5" s="1"/>
  <c r="P846" i="2"/>
  <c r="P816" i="2"/>
  <c r="P840" i="2" s="1"/>
  <c r="J614" i="2"/>
  <c r="J206" i="5" s="1"/>
  <c r="J182" i="5"/>
  <c r="E614" i="2"/>
  <c r="E206" i="5" s="1"/>
  <c r="E182" i="5"/>
  <c r="C175" i="5"/>
  <c r="C620" i="2"/>
  <c r="C627" i="2" s="1"/>
  <c r="C651" i="2" s="1"/>
  <c r="C653" i="2" s="1"/>
  <c r="C809" i="2"/>
  <c r="C590" i="2"/>
  <c r="L167" i="5"/>
  <c r="L950" i="2"/>
  <c r="L168" i="5" s="1"/>
  <c r="H167" i="5"/>
  <c r="H950" i="2"/>
  <c r="H168" i="5" s="1"/>
  <c r="G614" i="2"/>
  <c r="G206" i="5" s="1"/>
  <c r="G182" i="5"/>
  <c r="J167" i="5"/>
  <c r="J950" i="2"/>
  <c r="J168" i="5" s="1"/>
  <c r="P167" i="5"/>
  <c r="P950" i="2"/>
  <c r="P168" i="5" s="1"/>
  <c r="N167" i="5"/>
  <c r="N950" i="2"/>
  <c r="N168" i="5" s="1"/>
  <c r="K271" i="2"/>
  <c r="K45" i="5"/>
  <c r="F539" i="2"/>
  <c r="F506" i="2"/>
  <c r="M614" i="2"/>
  <c r="M206" i="5" s="1"/>
  <c r="M182" i="5"/>
  <c r="C271" i="2"/>
  <c r="C45" i="5"/>
  <c r="D846" i="2"/>
  <c r="D816" i="2"/>
  <c r="D840" i="2" s="1"/>
  <c r="AC614" i="2" l="1"/>
  <c r="AC206" i="5" s="1"/>
  <c r="AC182" i="5"/>
  <c r="AF853" i="2"/>
  <c r="AF93" i="5" s="1"/>
  <c r="AF86" i="5"/>
  <c r="W853" i="2"/>
  <c r="W93" i="5" s="1"/>
  <c r="W86" i="5"/>
  <c r="X853" i="2"/>
  <c r="X93" i="5" s="1"/>
  <c r="X86" i="5"/>
  <c r="T853" i="2"/>
  <c r="T93" i="5" s="1"/>
  <c r="T86" i="5"/>
  <c r="AE614" i="2"/>
  <c r="AE206" i="5" s="1"/>
  <c r="AE182" i="5"/>
  <c r="T535" i="2"/>
  <c r="T75" i="5" s="1"/>
  <c r="T79" i="5"/>
  <c r="Y614" i="2"/>
  <c r="Y206" i="5" s="1"/>
  <c r="Y182" i="5"/>
  <c r="S47" i="5"/>
  <c r="S273" i="2"/>
  <c r="S49" i="5" s="1"/>
  <c r="AC47" i="5"/>
  <c r="AC273" i="2"/>
  <c r="AC49" i="5" s="1"/>
  <c r="R47" i="5"/>
  <c r="R273" i="2"/>
  <c r="R49" i="5" s="1"/>
  <c r="X47" i="5"/>
  <c r="X273" i="2"/>
  <c r="X49" i="5" s="1"/>
  <c r="AB950" i="2"/>
  <c r="AB168" i="5" s="1"/>
  <c r="AB167" i="5"/>
  <c r="W950" i="2"/>
  <c r="W168" i="5" s="1"/>
  <c r="W167" i="5"/>
  <c r="Y950" i="2"/>
  <c r="Y168" i="5" s="1"/>
  <c r="Y167" i="5"/>
  <c r="W47" i="5"/>
  <c r="W273" i="2"/>
  <c r="W49" i="5" s="1"/>
  <c r="AB47" i="5"/>
  <c r="AB273" i="2"/>
  <c r="AB49" i="5" s="1"/>
  <c r="V47" i="5"/>
  <c r="V273" i="2"/>
  <c r="V49" i="5" s="1"/>
  <c r="AE47" i="5"/>
  <c r="AE273" i="2"/>
  <c r="AE49" i="5" s="1"/>
  <c r="X950" i="2"/>
  <c r="X168" i="5" s="1"/>
  <c r="X167" i="5"/>
  <c r="T950" i="2"/>
  <c r="T168" i="5" s="1"/>
  <c r="T167" i="5"/>
  <c r="S950" i="2"/>
  <c r="S168" i="5" s="1"/>
  <c r="S167" i="5"/>
  <c r="AB614" i="2"/>
  <c r="AB206" i="5" s="1"/>
  <c r="AB182" i="5"/>
  <c r="S614" i="2"/>
  <c r="S206" i="5" s="1"/>
  <c r="S182" i="5"/>
  <c r="AD853" i="2"/>
  <c r="AD93" i="5" s="1"/>
  <c r="AD86" i="5"/>
  <c r="R853" i="2"/>
  <c r="R93" i="5" s="1"/>
  <c r="R86" i="5"/>
  <c r="V853" i="2"/>
  <c r="V93" i="5" s="1"/>
  <c r="V86" i="5"/>
  <c r="U853" i="2"/>
  <c r="U93" i="5" s="1"/>
  <c r="U86" i="5"/>
  <c r="Z853" i="2"/>
  <c r="Z93" i="5" s="1"/>
  <c r="Z86" i="5"/>
  <c r="R729" i="2"/>
  <c r="R247" i="5" s="1"/>
  <c r="R246" i="5"/>
  <c r="AA614" i="2"/>
  <c r="AA206" i="5" s="1"/>
  <c r="AA182" i="5"/>
  <c r="AF47" i="5"/>
  <c r="AF273" i="2"/>
  <c r="AF49" i="5" s="1"/>
  <c r="Z47" i="5"/>
  <c r="Z273" i="2"/>
  <c r="Z49" i="5" s="1"/>
  <c r="T47" i="5"/>
  <c r="T273" i="2"/>
  <c r="T49" i="5" s="1"/>
  <c r="AC950" i="2"/>
  <c r="AC168" i="5" s="1"/>
  <c r="AC167" i="5"/>
  <c r="AE950" i="2"/>
  <c r="AE168" i="5" s="1"/>
  <c r="AE167" i="5"/>
  <c r="AA47" i="5"/>
  <c r="AA273" i="2"/>
  <c r="AA49" i="5" s="1"/>
  <c r="AD47" i="5"/>
  <c r="AD273" i="2"/>
  <c r="AD49" i="5" s="1"/>
  <c r="Y47" i="5"/>
  <c r="Y273" i="2"/>
  <c r="Y49" i="5" s="1"/>
  <c r="U47" i="5"/>
  <c r="U273" i="2"/>
  <c r="U49" i="5" s="1"/>
  <c r="AF950" i="2"/>
  <c r="AF168" i="5" s="1"/>
  <c r="AF167" i="5"/>
  <c r="U950" i="2"/>
  <c r="U168" i="5" s="1"/>
  <c r="U167" i="5"/>
  <c r="AA950" i="2"/>
  <c r="AA168" i="5" s="1"/>
  <c r="AA167" i="5"/>
  <c r="AF877" i="2"/>
  <c r="AF117" i="5" s="1"/>
  <c r="W877" i="2"/>
  <c r="W117" i="5" s="1"/>
  <c r="X877" i="2"/>
  <c r="X117" i="5" s="1"/>
  <c r="T877" i="2"/>
  <c r="T117" i="5" s="1"/>
  <c r="AD877" i="2"/>
  <c r="AD117" i="5" s="1"/>
  <c r="Z877" i="2"/>
  <c r="Z117" i="5" s="1"/>
  <c r="AB816" i="2"/>
  <c r="AB840" i="2" s="1"/>
  <c r="AB846" i="2"/>
  <c r="S816" i="2"/>
  <c r="S840" i="2" s="1"/>
  <c r="S846" i="2"/>
  <c r="AA816" i="2"/>
  <c r="AA840" i="2" s="1"/>
  <c r="AA846" i="2"/>
  <c r="AC816" i="2"/>
  <c r="AC840" i="2" s="1"/>
  <c r="AC846" i="2"/>
  <c r="AE816" i="2"/>
  <c r="AE840" i="2" s="1"/>
  <c r="AE846" i="2"/>
  <c r="Y816" i="2"/>
  <c r="Y840" i="2" s="1"/>
  <c r="Y846" i="2"/>
  <c r="U539" i="2"/>
  <c r="U506" i="2"/>
  <c r="W332" i="2"/>
  <c r="V510" i="2"/>
  <c r="V361" i="2"/>
  <c r="V357" i="2" s="1"/>
  <c r="V328" i="2"/>
  <c r="AF408" i="2"/>
  <c r="AF422" i="2" s="1"/>
  <c r="AF438" i="2"/>
  <c r="AF437" i="2" s="1"/>
  <c r="AF451" i="2" s="1"/>
  <c r="Q247" i="5"/>
  <c r="Q405" i="2"/>
  <c r="D853" i="2"/>
  <c r="D86" i="5"/>
  <c r="F535" i="2"/>
  <c r="F75" i="5" s="1"/>
  <c r="F79" i="5"/>
  <c r="C846" i="2"/>
  <c r="C816" i="2"/>
  <c r="C840" i="2" s="1"/>
  <c r="C842" i="2" s="1"/>
  <c r="P47" i="5"/>
  <c r="P273" i="2"/>
  <c r="P49" i="5" s="1"/>
  <c r="H47" i="5"/>
  <c r="H273" i="2"/>
  <c r="H49" i="5" s="1"/>
  <c r="G47" i="5"/>
  <c r="G273" i="2"/>
  <c r="G49" i="5" s="1"/>
  <c r="N853" i="2"/>
  <c r="N86" i="5"/>
  <c r="C167" i="5"/>
  <c r="C950" i="2"/>
  <c r="H361" i="2"/>
  <c r="H357" i="2" s="1"/>
  <c r="H328" i="2"/>
  <c r="H510" i="2"/>
  <c r="D652" i="2"/>
  <c r="D653" i="2" s="1"/>
  <c r="L47" i="5"/>
  <c r="L273" i="2"/>
  <c r="L49" i="5" s="1"/>
  <c r="O853" i="2"/>
  <c r="O86" i="5"/>
  <c r="Q853" i="2"/>
  <c r="Q86" i="5"/>
  <c r="F47" i="5"/>
  <c r="F273" i="2"/>
  <c r="F49" i="5" s="1"/>
  <c r="K853" i="2"/>
  <c r="K86" i="5"/>
  <c r="Q47" i="5"/>
  <c r="Q273" i="2"/>
  <c r="Q49" i="5" s="1"/>
  <c r="O47" i="5"/>
  <c r="O273" i="2"/>
  <c r="O49" i="5" s="1"/>
  <c r="D47" i="5"/>
  <c r="D273" i="2"/>
  <c r="D49" i="5" s="1"/>
  <c r="C47" i="5"/>
  <c r="C273" i="2"/>
  <c r="C49" i="5" s="1"/>
  <c r="K47" i="5"/>
  <c r="K273" i="2"/>
  <c r="K49" i="5" s="1"/>
  <c r="P853" i="2"/>
  <c r="P86" i="5"/>
  <c r="F853" i="2"/>
  <c r="F86" i="5"/>
  <c r="L853" i="2"/>
  <c r="L86" i="5"/>
  <c r="I853" i="2"/>
  <c r="I86" i="5"/>
  <c r="E853" i="2"/>
  <c r="E86" i="5"/>
  <c r="I167" i="5"/>
  <c r="I950" i="2"/>
  <c r="I168" i="5" s="1"/>
  <c r="O167" i="5"/>
  <c r="O950" i="2"/>
  <c r="O168" i="5" s="1"/>
  <c r="M853" i="2"/>
  <c r="M86" i="5"/>
  <c r="H853" i="2"/>
  <c r="H86" i="5"/>
  <c r="D349" i="2"/>
  <c r="D348" i="2" s="1"/>
  <c r="D362" i="2" s="1"/>
  <c r="E320" i="2"/>
  <c r="D498" i="2"/>
  <c r="D319" i="2"/>
  <c r="D333" i="2" s="1"/>
  <c r="C614" i="2"/>
  <c r="C182" i="5"/>
  <c r="G853" i="2"/>
  <c r="G86" i="5"/>
  <c r="J853" i="2"/>
  <c r="J86" i="5"/>
  <c r="G539" i="2"/>
  <c r="G506" i="2"/>
  <c r="I47" i="5"/>
  <c r="I273" i="2"/>
  <c r="I49" i="5" s="1"/>
  <c r="M47" i="5"/>
  <c r="M273" i="2"/>
  <c r="M49" i="5" s="1"/>
  <c r="J47" i="5"/>
  <c r="J273" i="2"/>
  <c r="J49" i="5" s="1"/>
  <c r="C533" i="2"/>
  <c r="C497" i="2"/>
  <c r="C511" i="2" s="1"/>
  <c r="N47" i="5"/>
  <c r="N273" i="2"/>
  <c r="N49" i="5" s="1"/>
  <c r="E47" i="5"/>
  <c r="E273" i="2"/>
  <c r="E49" i="5" s="1"/>
  <c r="V877" i="2" l="1"/>
  <c r="V117" i="5" s="1"/>
  <c r="R405" i="2"/>
  <c r="R877" i="2"/>
  <c r="R117" i="5" s="1"/>
  <c r="U877" i="2"/>
  <c r="U117" i="5" s="1"/>
  <c r="S728" i="2"/>
  <c r="S246" i="5" s="1"/>
  <c r="E652" i="2"/>
  <c r="Y853" i="2"/>
  <c r="Y86" i="5"/>
  <c r="AC853" i="2"/>
  <c r="AC93" i="5" s="1"/>
  <c r="AC86" i="5"/>
  <c r="S853" i="2"/>
  <c r="S86" i="5"/>
  <c r="U535" i="2"/>
  <c r="U75" i="5" s="1"/>
  <c r="U79" i="5"/>
  <c r="AE853" i="2"/>
  <c r="AE877" i="2" s="1"/>
  <c r="AE117" i="5" s="1"/>
  <c r="AE86" i="5"/>
  <c r="AA853" i="2"/>
  <c r="AA877" i="2" s="1"/>
  <c r="AA117" i="5" s="1"/>
  <c r="AA86" i="5"/>
  <c r="AB853" i="2"/>
  <c r="AB877" i="2" s="1"/>
  <c r="AB117" i="5" s="1"/>
  <c r="AB86" i="5"/>
  <c r="AA93" i="5"/>
  <c r="Y877" i="2"/>
  <c r="Y117" i="5" s="1"/>
  <c r="Y93" i="5"/>
  <c r="S877" i="2"/>
  <c r="S117" i="5" s="1"/>
  <c r="S93" i="5"/>
  <c r="V539" i="2"/>
  <c r="V506" i="2"/>
  <c r="X332" i="2"/>
  <c r="W510" i="2"/>
  <c r="W361" i="2"/>
  <c r="W357" i="2" s="1"/>
  <c r="W328" i="2"/>
  <c r="R402" i="2"/>
  <c r="R407" i="2" s="1"/>
  <c r="R434" i="2"/>
  <c r="R431" i="2" s="1"/>
  <c r="R436" i="2" s="1"/>
  <c r="Q402" i="2"/>
  <c r="Q407" i="2" s="1"/>
  <c r="Q434" i="2"/>
  <c r="Q431" i="2" s="1"/>
  <c r="Q436" i="2" s="1"/>
  <c r="H539" i="2"/>
  <c r="H506" i="2"/>
  <c r="C168" i="5"/>
  <c r="C951" i="2"/>
  <c r="C526" i="2"/>
  <c r="C73" i="5"/>
  <c r="G535" i="2"/>
  <c r="G75" i="5" s="1"/>
  <c r="G79" i="5"/>
  <c r="J877" i="2"/>
  <c r="J117" i="5" s="1"/>
  <c r="J93" i="5"/>
  <c r="G877" i="2"/>
  <c r="G117" i="5" s="1"/>
  <c r="G93" i="5"/>
  <c r="D527" i="2"/>
  <c r="D497" i="2"/>
  <c r="D511" i="2" s="1"/>
  <c r="H877" i="2"/>
  <c r="H117" i="5" s="1"/>
  <c r="H93" i="5"/>
  <c r="E877" i="2"/>
  <c r="E117" i="5" s="1"/>
  <c r="E93" i="5"/>
  <c r="F877" i="2"/>
  <c r="F117" i="5" s="1"/>
  <c r="F93" i="5"/>
  <c r="K877" i="2"/>
  <c r="K117" i="5" s="1"/>
  <c r="K93" i="5"/>
  <c r="O877" i="2"/>
  <c r="O117" i="5" s="1"/>
  <c r="O93" i="5"/>
  <c r="E498" i="2"/>
  <c r="E319" i="2"/>
  <c r="E333" i="2" s="1"/>
  <c r="F320" i="2"/>
  <c r="E349" i="2"/>
  <c r="E348" i="2" s="1"/>
  <c r="E362" i="2" s="1"/>
  <c r="I510" i="2"/>
  <c r="I361" i="2"/>
  <c r="I357" i="2" s="1"/>
  <c r="I328" i="2"/>
  <c r="D841" i="2"/>
  <c r="D842" i="2" s="1"/>
  <c r="C616" i="2"/>
  <c r="C206" i="5"/>
  <c r="M877" i="2"/>
  <c r="M117" i="5" s="1"/>
  <c r="M93" i="5"/>
  <c r="I877" i="2"/>
  <c r="I117" i="5" s="1"/>
  <c r="I93" i="5"/>
  <c r="L877" i="2"/>
  <c r="L117" i="5" s="1"/>
  <c r="L93" i="5"/>
  <c r="P877" i="2"/>
  <c r="P117" i="5" s="1"/>
  <c r="P93" i="5"/>
  <c r="Q877" i="2"/>
  <c r="Q117" i="5" s="1"/>
  <c r="Q93" i="5"/>
  <c r="N877" i="2"/>
  <c r="N117" i="5" s="1"/>
  <c r="N93" i="5"/>
  <c r="C853" i="2"/>
  <c r="C86" i="5"/>
  <c r="D877" i="2"/>
  <c r="D117" i="5" s="1"/>
  <c r="D93" i="5"/>
  <c r="E653" i="2"/>
  <c r="S729" i="2" l="1"/>
  <c r="AC877" i="2"/>
  <c r="AC117" i="5" s="1"/>
  <c r="AE93" i="5"/>
  <c r="AB93" i="5"/>
  <c r="V535" i="2"/>
  <c r="V75" i="5" s="1"/>
  <c r="V79" i="5"/>
  <c r="W539" i="2"/>
  <c r="W506" i="2"/>
  <c r="Y332" i="2"/>
  <c r="X510" i="2"/>
  <c r="X361" i="2"/>
  <c r="X357" i="2" s="1"/>
  <c r="X328" i="2"/>
  <c r="C208" i="5"/>
  <c r="C316" i="2"/>
  <c r="D615" i="2"/>
  <c r="E841" i="2"/>
  <c r="E842" i="2" s="1"/>
  <c r="F841" i="2" s="1"/>
  <c r="F842" i="2" s="1"/>
  <c r="I506" i="2"/>
  <c r="I539" i="2"/>
  <c r="E527" i="2"/>
  <c r="E497" i="2"/>
  <c r="E511" i="2" s="1"/>
  <c r="C169" i="5"/>
  <c r="D951" i="2"/>
  <c r="J328" i="2"/>
  <c r="J361" i="2"/>
  <c r="J357" i="2" s="1"/>
  <c r="J510" i="2"/>
  <c r="C877" i="2"/>
  <c r="C93" i="5"/>
  <c r="F349" i="2"/>
  <c r="F348" i="2" s="1"/>
  <c r="F362" i="2" s="1"/>
  <c r="F319" i="2"/>
  <c r="F333" i="2" s="1"/>
  <c r="F498" i="2"/>
  <c r="G320" i="2"/>
  <c r="D526" i="2"/>
  <c r="D67" i="5"/>
  <c r="C540" i="2"/>
  <c r="C66" i="5"/>
  <c r="H535" i="2"/>
  <c r="H75" i="5" s="1"/>
  <c r="H79" i="5"/>
  <c r="F652" i="2"/>
  <c r="S247" i="5" l="1"/>
  <c r="S405" i="2"/>
  <c r="T728" i="2"/>
  <c r="C80" i="5"/>
  <c r="W535" i="2"/>
  <c r="W75" i="5" s="1"/>
  <c r="W79" i="5"/>
  <c r="X539" i="2"/>
  <c r="X506" i="2"/>
  <c r="Z332" i="2"/>
  <c r="Y510" i="2"/>
  <c r="Y361" i="2"/>
  <c r="Y357" i="2" s="1"/>
  <c r="Y328" i="2"/>
  <c r="J539" i="2"/>
  <c r="J506" i="2"/>
  <c r="D169" i="5"/>
  <c r="E951" i="2"/>
  <c r="I535" i="2"/>
  <c r="I75" i="5" s="1"/>
  <c r="I79" i="5"/>
  <c r="D540" i="2"/>
  <c r="D66" i="5"/>
  <c r="K361" i="2"/>
  <c r="K357" i="2" s="1"/>
  <c r="K510" i="2"/>
  <c r="K328" i="2"/>
  <c r="D616" i="2"/>
  <c r="D207" i="5"/>
  <c r="G498" i="2"/>
  <c r="G319" i="2"/>
  <c r="G333" i="2" s="1"/>
  <c r="H320" i="2"/>
  <c r="G349" i="2"/>
  <c r="G348" i="2" s="1"/>
  <c r="G362" i="2" s="1"/>
  <c r="G841" i="2"/>
  <c r="G842" i="2" s="1"/>
  <c r="C494" i="2"/>
  <c r="C313" i="2"/>
  <c r="C318" i="2" s="1"/>
  <c r="C345" i="2"/>
  <c r="F497" i="2"/>
  <c r="F511" i="2" s="1"/>
  <c r="F527" i="2"/>
  <c r="C879" i="2"/>
  <c r="C117" i="5"/>
  <c r="E526" i="2"/>
  <c r="E67" i="5"/>
  <c r="F653" i="2"/>
  <c r="T246" i="5" l="1"/>
  <c r="T729" i="2"/>
  <c r="S434" i="2"/>
  <c r="S431" i="2" s="1"/>
  <c r="S436" i="2" s="1"/>
  <c r="S402" i="2"/>
  <c r="S407" i="2" s="1"/>
  <c r="D80" i="5"/>
  <c r="X535" i="2"/>
  <c r="X75" i="5" s="1"/>
  <c r="X79" i="5"/>
  <c r="Y539" i="2"/>
  <c r="Y506" i="2"/>
  <c r="AA332" i="2"/>
  <c r="Z510" i="2"/>
  <c r="Z361" i="2"/>
  <c r="Z357" i="2" s="1"/>
  <c r="Z328" i="2"/>
  <c r="L510" i="2"/>
  <c r="L361" i="2"/>
  <c r="L357" i="2" s="1"/>
  <c r="L328" i="2"/>
  <c r="E169" i="5"/>
  <c r="F951" i="2"/>
  <c r="C119" i="5"/>
  <c r="D878" i="2"/>
  <c r="C342" i="2"/>
  <c r="C347" i="2" s="1"/>
  <c r="H841" i="2"/>
  <c r="H842" i="2" s="1"/>
  <c r="G497" i="2"/>
  <c r="G511" i="2" s="1"/>
  <c r="G527" i="2"/>
  <c r="F526" i="2"/>
  <c r="F67" i="5"/>
  <c r="K506" i="2"/>
  <c r="K539" i="2"/>
  <c r="E540" i="2"/>
  <c r="E66" i="5"/>
  <c r="C491" i="2"/>
  <c r="C496" i="2" s="1"/>
  <c r="C523" i="2"/>
  <c r="H498" i="2"/>
  <c r="H349" i="2"/>
  <c r="H348" i="2" s="1"/>
  <c r="H362" i="2" s="1"/>
  <c r="H319" i="2"/>
  <c r="H333" i="2" s="1"/>
  <c r="I320" i="2"/>
  <c r="D208" i="5"/>
  <c r="D316" i="2"/>
  <c r="E615" i="2"/>
  <c r="J535" i="2"/>
  <c r="J75" i="5" s="1"/>
  <c r="J79" i="5"/>
  <c r="G652" i="2"/>
  <c r="T247" i="5" l="1"/>
  <c r="U728" i="2"/>
  <c r="T405" i="2"/>
  <c r="E80" i="5"/>
  <c r="Y535" i="2"/>
  <c r="Y75" i="5" s="1"/>
  <c r="Y79" i="5"/>
  <c r="Z539" i="2"/>
  <c r="Z506" i="2"/>
  <c r="AB332" i="2"/>
  <c r="AA510" i="2"/>
  <c r="AA361" i="2"/>
  <c r="AA357" i="2" s="1"/>
  <c r="AA328" i="2"/>
  <c r="E616" i="2"/>
  <c r="E207" i="5"/>
  <c r="C63" i="5"/>
  <c r="C520" i="2"/>
  <c r="K535" i="2"/>
  <c r="K75" i="5" s="1"/>
  <c r="K79" i="5"/>
  <c r="I841" i="2"/>
  <c r="I842" i="2" s="1"/>
  <c r="D879" i="2"/>
  <c r="D118" i="5"/>
  <c r="M510" i="2"/>
  <c r="M361" i="2"/>
  <c r="M357" i="2" s="1"/>
  <c r="M328" i="2"/>
  <c r="D345" i="2"/>
  <c r="D313" i="2"/>
  <c r="D318" i="2" s="1"/>
  <c r="D494" i="2"/>
  <c r="G526" i="2"/>
  <c r="G67" i="5"/>
  <c r="H527" i="2"/>
  <c r="H497" i="2"/>
  <c r="H511" i="2" s="1"/>
  <c r="F169" i="5"/>
  <c r="G951" i="2"/>
  <c r="I319" i="2"/>
  <c r="I333" i="2" s="1"/>
  <c r="J320" i="2"/>
  <c r="I349" i="2"/>
  <c r="I348" i="2" s="1"/>
  <c r="I362" i="2" s="1"/>
  <c r="I498" i="2"/>
  <c r="F540" i="2"/>
  <c r="F66" i="5"/>
  <c r="L539" i="2"/>
  <c r="L506" i="2"/>
  <c r="G653" i="2"/>
  <c r="T402" i="2" l="1"/>
  <c r="T407" i="2" s="1"/>
  <c r="T434" i="2"/>
  <c r="T431" i="2" s="1"/>
  <c r="T436" i="2" s="1"/>
  <c r="U729" i="2"/>
  <c r="U246" i="5"/>
  <c r="F80" i="5"/>
  <c r="Z535" i="2"/>
  <c r="Z75" i="5" s="1"/>
  <c r="Z79" i="5"/>
  <c r="AA539" i="2"/>
  <c r="AA506" i="2"/>
  <c r="AC332" i="2"/>
  <c r="AB361" i="2"/>
  <c r="AB357" i="2" s="1"/>
  <c r="AB510" i="2"/>
  <c r="AB328" i="2"/>
  <c r="G169" i="5"/>
  <c r="H951" i="2"/>
  <c r="M539" i="2"/>
  <c r="M506" i="2"/>
  <c r="C525" i="2"/>
  <c r="C60" i="5"/>
  <c r="J349" i="2"/>
  <c r="J348" i="2" s="1"/>
  <c r="J362" i="2" s="1"/>
  <c r="K320" i="2"/>
  <c r="J319" i="2"/>
  <c r="J333" i="2" s="1"/>
  <c r="J498" i="2"/>
  <c r="D342" i="2"/>
  <c r="D347" i="2" s="1"/>
  <c r="N328" i="2"/>
  <c r="N510" i="2"/>
  <c r="N361" i="2"/>
  <c r="N357" i="2" s="1"/>
  <c r="J841" i="2"/>
  <c r="J842" i="2" s="1"/>
  <c r="L535" i="2"/>
  <c r="L75" i="5" s="1"/>
  <c r="L79" i="5"/>
  <c r="G540" i="2"/>
  <c r="G66" i="5"/>
  <c r="I527" i="2"/>
  <c r="I497" i="2"/>
  <c r="I511" i="2" s="1"/>
  <c r="H526" i="2"/>
  <c r="H67" i="5"/>
  <c r="D491" i="2"/>
  <c r="D496" i="2" s="1"/>
  <c r="D523" i="2"/>
  <c r="D119" i="5"/>
  <c r="E878" i="2"/>
  <c r="E208" i="5"/>
  <c r="E316" i="2"/>
  <c r="F615" i="2"/>
  <c r="H652" i="2"/>
  <c r="U247" i="5" l="1"/>
  <c r="U405" i="2"/>
  <c r="V728" i="2"/>
  <c r="G80" i="5"/>
  <c r="AA535" i="2"/>
  <c r="AA75" i="5" s="1"/>
  <c r="AA79" i="5"/>
  <c r="AD332" i="2"/>
  <c r="AC510" i="2"/>
  <c r="AC361" i="2"/>
  <c r="AC357" i="2" s="1"/>
  <c r="AC328" i="2"/>
  <c r="AB539" i="2"/>
  <c r="AB506" i="2"/>
  <c r="F616" i="2"/>
  <c r="F207" i="5"/>
  <c r="E879" i="2"/>
  <c r="E118" i="5"/>
  <c r="I526" i="2"/>
  <c r="I67" i="5"/>
  <c r="N539" i="2"/>
  <c r="N506" i="2"/>
  <c r="E494" i="2"/>
  <c r="E345" i="2"/>
  <c r="E313" i="2"/>
  <c r="E318" i="2" s="1"/>
  <c r="O361" i="2"/>
  <c r="O357" i="2" s="1"/>
  <c r="O328" i="2"/>
  <c r="O510" i="2"/>
  <c r="J527" i="2"/>
  <c r="J497" i="2"/>
  <c r="J511" i="2" s="1"/>
  <c r="M535" i="2"/>
  <c r="M75" i="5" s="1"/>
  <c r="M79" i="5"/>
  <c r="H540" i="2"/>
  <c r="H66" i="5"/>
  <c r="K841" i="2"/>
  <c r="K842" i="2" s="1"/>
  <c r="H169" i="5"/>
  <c r="I951" i="2"/>
  <c r="D63" i="5"/>
  <c r="D520" i="2"/>
  <c r="K349" i="2"/>
  <c r="K348" i="2" s="1"/>
  <c r="K362" i="2" s="1"/>
  <c r="K319" i="2"/>
  <c r="K333" i="2" s="1"/>
  <c r="K498" i="2"/>
  <c r="L320" i="2"/>
  <c r="C65" i="5"/>
  <c r="H653" i="2"/>
  <c r="V246" i="5" l="1"/>
  <c r="V729" i="2"/>
  <c r="U402" i="2"/>
  <c r="U407" i="2" s="1"/>
  <c r="U434" i="2"/>
  <c r="U431" i="2" s="1"/>
  <c r="U436" i="2" s="1"/>
  <c r="H80" i="5"/>
  <c r="AB535" i="2"/>
  <c r="AB75" i="5" s="1"/>
  <c r="AB79" i="5"/>
  <c r="AC539" i="2"/>
  <c r="AC506" i="2"/>
  <c r="AE332" i="2"/>
  <c r="AD510" i="2"/>
  <c r="AD361" i="2"/>
  <c r="AD357" i="2" s="1"/>
  <c r="AD328" i="2"/>
  <c r="K497" i="2"/>
  <c r="K511" i="2" s="1"/>
  <c r="K527" i="2"/>
  <c r="L841" i="2"/>
  <c r="L842" i="2" s="1"/>
  <c r="O506" i="2"/>
  <c r="O539" i="2"/>
  <c r="I169" i="5"/>
  <c r="J951" i="2"/>
  <c r="N535" i="2"/>
  <c r="N75" i="5" s="1"/>
  <c r="N79" i="5"/>
  <c r="E119" i="5"/>
  <c r="F878" i="2"/>
  <c r="P510" i="2"/>
  <c r="P328" i="2"/>
  <c r="P361" i="2"/>
  <c r="P357" i="2" s="1"/>
  <c r="E342" i="2"/>
  <c r="E347" i="2" s="1"/>
  <c r="M320" i="2"/>
  <c r="N320" i="2" s="1"/>
  <c r="L349" i="2"/>
  <c r="L348" i="2" s="1"/>
  <c r="L362" i="2" s="1"/>
  <c r="L498" i="2"/>
  <c r="L319" i="2"/>
  <c r="L333" i="2" s="1"/>
  <c r="D525" i="2"/>
  <c r="D60" i="5"/>
  <c r="J526" i="2"/>
  <c r="J67" i="5"/>
  <c r="E523" i="2"/>
  <c r="E491" i="2"/>
  <c r="E496" i="2" s="1"/>
  <c r="I540" i="2"/>
  <c r="I66" i="5"/>
  <c r="F208" i="5"/>
  <c r="F316" i="2"/>
  <c r="G615" i="2"/>
  <c r="I652" i="2"/>
  <c r="W728" i="2" l="1"/>
  <c r="V247" i="5"/>
  <c r="V405" i="2"/>
  <c r="I80" i="5"/>
  <c r="AC535" i="2"/>
  <c r="AC75" i="5" s="1"/>
  <c r="AC79" i="5"/>
  <c r="AD539" i="2"/>
  <c r="AD506" i="2"/>
  <c r="AF332" i="2"/>
  <c r="AE510" i="2"/>
  <c r="AE361" i="2"/>
  <c r="AE357" i="2" s="1"/>
  <c r="AE328" i="2"/>
  <c r="G616" i="2"/>
  <c r="G207" i="5"/>
  <c r="D65" i="5"/>
  <c r="M349" i="2"/>
  <c r="M348" i="2" s="1"/>
  <c r="M362" i="2" s="1"/>
  <c r="M319" i="2"/>
  <c r="M333" i="2" s="1"/>
  <c r="M498" i="2"/>
  <c r="F879" i="2"/>
  <c r="F118" i="5"/>
  <c r="J169" i="5"/>
  <c r="K951" i="2"/>
  <c r="F313" i="2"/>
  <c r="F318" i="2" s="1"/>
  <c r="F345" i="2"/>
  <c r="F494" i="2"/>
  <c r="J540" i="2"/>
  <c r="J66" i="5"/>
  <c r="M841" i="2"/>
  <c r="M842" i="2" s="1"/>
  <c r="E63" i="5"/>
  <c r="E520" i="2"/>
  <c r="L527" i="2"/>
  <c r="L497" i="2"/>
  <c r="L511" i="2" s="1"/>
  <c r="P539" i="2"/>
  <c r="P506" i="2"/>
  <c r="O535" i="2"/>
  <c r="O75" i="5" s="1"/>
  <c r="O79" i="5"/>
  <c r="K526" i="2"/>
  <c r="K67" i="5"/>
  <c r="Q361" i="2"/>
  <c r="Q357" i="2" s="1"/>
  <c r="Q328" i="2"/>
  <c r="Q510" i="2"/>
  <c r="I653" i="2"/>
  <c r="V402" i="2" l="1"/>
  <c r="V407" i="2" s="1"/>
  <c r="V434" i="2"/>
  <c r="V431" i="2" s="1"/>
  <c r="V436" i="2" s="1"/>
  <c r="W246" i="5"/>
  <c r="W729" i="2"/>
  <c r="J80" i="5"/>
  <c r="AD535" i="2"/>
  <c r="AD75" i="5" s="1"/>
  <c r="AD79" i="5"/>
  <c r="AE539" i="2"/>
  <c r="AE506" i="2"/>
  <c r="AF510" i="2"/>
  <c r="AF361" i="2"/>
  <c r="AF357" i="2" s="1"/>
  <c r="AF328" i="2"/>
  <c r="Q506" i="2"/>
  <c r="Q539" i="2"/>
  <c r="E525" i="2"/>
  <c r="E60" i="5"/>
  <c r="F342" i="2"/>
  <c r="F347" i="2" s="1"/>
  <c r="K540" i="2"/>
  <c r="K66" i="5"/>
  <c r="P535" i="2"/>
  <c r="P75" i="5" s="1"/>
  <c r="P79" i="5"/>
  <c r="F119" i="5"/>
  <c r="G878" i="2"/>
  <c r="K169" i="5"/>
  <c r="L951" i="2"/>
  <c r="M497" i="2"/>
  <c r="M511" i="2" s="1"/>
  <c r="M527" i="2"/>
  <c r="G208" i="5"/>
  <c r="H615" i="2"/>
  <c r="G316" i="2"/>
  <c r="L526" i="2"/>
  <c r="L67" i="5"/>
  <c r="N841" i="2"/>
  <c r="N842" i="2" s="1"/>
  <c r="F491" i="2"/>
  <c r="F496" i="2" s="1"/>
  <c r="F523" i="2"/>
  <c r="N349" i="2"/>
  <c r="N348" i="2" s="1"/>
  <c r="N362" i="2" s="1"/>
  <c r="N319" i="2"/>
  <c r="N333" i="2" s="1"/>
  <c r="O320" i="2"/>
  <c r="N498" i="2"/>
  <c r="J652" i="2"/>
  <c r="W405" i="2" l="1"/>
  <c r="X728" i="2"/>
  <c r="W247" i="5"/>
  <c r="K80" i="5"/>
  <c r="AE535" i="2"/>
  <c r="AE75" i="5" s="1"/>
  <c r="AE79" i="5"/>
  <c r="AF539" i="2"/>
  <c r="AF506" i="2"/>
  <c r="N497" i="2"/>
  <c r="N511" i="2" s="1"/>
  <c r="N527" i="2"/>
  <c r="O841" i="2"/>
  <c r="O842" i="2" s="1"/>
  <c r="H616" i="2"/>
  <c r="H207" i="5"/>
  <c r="L169" i="5"/>
  <c r="M951" i="2"/>
  <c r="G879" i="2"/>
  <c r="G118" i="5"/>
  <c r="O319" i="2"/>
  <c r="O333" i="2" s="1"/>
  <c r="O498" i="2"/>
  <c r="P320" i="2"/>
  <c r="O349" i="2"/>
  <c r="O348" i="2" s="1"/>
  <c r="O362" i="2" s="1"/>
  <c r="F63" i="5"/>
  <c r="F520" i="2"/>
  <c r="E65" i="5"/>
  <c r="L540" i="2"/>
  <c r="L66" i="5"/>
  <c r="M526" i="2"/>
  <c r="M67" i="5"/>
  <c r="Q535" i="2"/>
  <c r="Q75" i="5" s="1"/>
  <c r="Q79" i="5"/>
  <c r="G494" i="2"/>
  <c r="G345" i="2"/>
  <c r="G313" i="2"/>
  <c r="G318" i="2" s="1"/>
  <c r="J653" i="2"/>
  <c r="W434" i="2" l="1"/>
  <c r="W431" i="2" s="1"/>
  <c r="W436" i="2" s="1"/>
  <c r="W402" i="2"/>
  <c r="W407" i="2" s="1"/>
  <c r="X729" i="2"/>
  <c r="X246" i="5"/>
  <c r="L80" i="5"/>
  <c r="AF535" i="2"/>
  <c r="AF75" i="5" s="1"/>
  <c r="AF79" i="5"/>
  <c r="F525" i="2"/>
  <c r="F60" i="5"/>
  <c r="O497" i="2"/>
  <c r="O511" i="2" s="1"/>
  <c r="O527" i="2"/>
  <c r="M169" i="5"/>
  <c r="N951" i="2"/>
  <c r="G342" i="2"/>
  <c r="G347" i="2" s="1"/>
  <c r="M540" i="2"/>
  <c r="M66" i="5"/>
  <c r="P841" i="2"/>
  <c r="P842" i="2" s="1"/>
  <c r="G491" i="2"/>
  <c r="G496" i="2" s="1"/>
  <c r="G523" i="2"/>
  <c r="N526" i="2"/>
  <c r="N67" i="5"/>
  <c r="P349" i="2"/>
  <c r="P348" i="2" s="1"/>
  <c r="P362" i="2" s="1"/>
  <c r="P498" i="2"/>
  <c r="P319" i="2"/>
  <c r="P333" i="2" s="1"/>
  <c r="Q320" i="2"/>
  <c r="R320" i="2" s="1"/>
  <c r="G119" i="5"/>
  <c r="H878" i="2"/>
  <c r="H208" i="5"/>
  <c r="H316" i="2"/>
  <c r="I615" i="2"/>
  <c r="K652" i="2"/>
  <c r="X247" i="5" l="1"/>
  <c r="Y728" i="2"/>
  <c r="X405" i="2"/>
  <c r="M80" i="5"/>
  <c r="R319" i="2"/>
  <c r="R333" i="2" s="1"/>
  <c r="R498" i="2"/>
  <c r="R349" i="2"/>
  <c r="R348" i="2" s="1"/>
  <c r="R362" i="2" s="1"/>
  <c r="S320" i="2"/>
  <c r="I616" i="2"/>
  <c r="I207" i="5"/>
  <c r="H879" i="2"/>
  <c r="H118" i="5"/>
  <c r="P527" i="2"/>
  <c r="P497" i="2"/>
  <c r="P511" i="2" s="1"/>
  <c r="N540" i="2"/>
  <c r="N66" i="5"/>
  <c r="G63" i="5"/>
  <c r="G520" i="2"/>
  <c r="O526" i="2"/>
  <c r="O67" i="5"/>
  <c r="Q841" i="2"/>
  <c r="Q842" i="2" s="1"/>
  <c r="R841" i="2" s="1"/>
  <c r="R842" i="2" s="1"/>
  <c r="S841" i="2" s="1"/>
  <c r="S842" i="2" s="1"/>
  <c r="T841" i="2" s="1"/>
  <c r="T842" i="2" s="1"/>
  <c r="U841" i="2" s="1"/>
  <c r="U842" i="2" s="1"/>
  <c r="V841" i="2" s="1"/>
  <c r="V842" i="2" s="1"/>
  <c r="W841" i="2" s="1"/>
  <c r="W842" i="2" s="1"/>
  <c r="X841" i="2" s="1"/>
  <c r="X842" i="2" s="1"/>
  <c r="Y841" i="2" s="1"/>
  <c r="Y842" i="2" s="1"/>
  <c r="Z841" i="2" s="1"/>
  <c r="Z842" i="2" s="1"/>
  <c r="AA841" i="2" s="1"/>
  <c r="AA842" i="2" s="1"/>
  <c r="AB841" i="2" s="1"/>
  <c r="AB842" i="2" s="1"/>
  <c r="AC841" i="2" s="1"/>
  <c r="AC842" i="2" s="1"/>
  <c r="AD841" i="2" s="1"/>
  <c r="AD842" i="2" s="1"/>
  <c r="AE841" i="2" s="1"/>
  <c r="AE842" i="2" s="1"/>
  <c r="AF841" i="2" s="1"/>
  <c r="AF842" i="2" s="1"/>
  <c r="Q319" i="2"/>
  <c r="Q333" i="2" s="1"/>
  <c r="Q498" i="2"/>
  <c r="Q349" i="2"/>
  <c r="Q348" i="2" s="1"/>
  <c r="Q362" i="2" s="1"/>
  <c r="N169" i="5"/>
  <c r="O951" i="2"/>
  <c r="H494" i="2"/>
  <c r="H345" i="2"/>
  <c r="H313" i="2"/>
  <c r="H318" i="2" s="1"/>
  <c r="F65" i="5"/>
  <c r="K653" i="2"/>
  <c r="X434" i="2" l="1"/>
  <c r="X431" i="2" s="1"/>
  <c r="X436" i="2" s="1"/>
  <c r="X402" i="2"/>
  <c r="X407" i="2" s="1"/>
  <c r="Y246" i="5"/>
  <c r="Y729" i="2"/>
  <c r="N80" i="5"/>
  <c r="S498" i="2"/>
  <c r="S349" i="2"/>
  <c r="S348" i="2" s="1"/>
  <c r="S362" i="2" s="1"/>
  <c r="S319" i="2"/>
  <c r="S333" i="2" s="1"/>
  <c r="T320" i="2"/>
  <c r="R497" i="2"/>
  <c r="R511" i="2" s="1"/>
  <c r="R527" i="2"/>
  <c r="O169" i="5"/>
  <c r="P951" i="2"/>
  <c r="Q497" i="2"/>
  <c r="Q511" i="2" s="1"/>
  <c r="Q527" i="2"/>
  <c r="H119" i="5"/>
  <c r="I878" i="2"/>
  <c r="H342" i="2"/>
  <c r="H347" i="2" s="1"/>
  <c r="O540" i="2"/>
  <c r="O66" i="5"/>
  <c r="P526" i="2"/>
  <c r="P67" i="5"/>
  <c r="I208" i="5"/>
  <c r="I316" i="2"/>
  <c r="J615" i="2"/>
  <c r="H523" i="2"/>
  <c r="H491" i="2"/>
  <c r="H496" i="2" s="1"/>
  <c r="G525" i="2"/>
  <c r="G60" i="5"/>
  <c r="L652" i="2"/>
  <c r="Y247" i="5" l="1"/>
  <c r="Y405" i="2"/>
  <c r="Z728" i="2"/>
  <c r="O80" i="5"/>
  <c r="R526" i="2"/>
  <c r="R66" i="5" s="1"/>
  <c r="R67" i="5"/>
  <c r="S527" i="2"/>
  <c r="S497" i="2"/>
  <c r="S511" i="2" s="1"/>
  <c r="T498" i="2"/>
  <c r="T349" i="2"/>
  <c r="T348" i="2" s="1"/>
  <c r="T362" i="2" s="1"/>
  <c r="T319" i="2"/>
  <c r="T333" i="2" s="1"/>
  <c r="U320" i="2"/>
  <c r="H63" i="5"/>
  <c r="H520" i="2"/>
  <c r="I879" i="2"/>
  <c r="I118" i="5"/>
  <c r="Q526" i="2"/>
  <c r="Q67" i="5"/>
  <c r="J616" i="2"/>
  <c r="J207" i="5"/>
  <c r="P540" i="2"/>
  <c r="P66" i="5"/>
  <c r="I345" i="2"/>
  <c r="I494" i="2"/>
  <c r="I313" i="2"/>
  <c r="I318" i="2" s="1"/>
  <c r="P169" i="5"/>
  <c r="Q951" i="2"/>
  <c r="R951" i="2" s="1"/>
  <c r="G65" i="5"/>
  <c r="L653" i="2"/>
  <c r="Z246" i="5" l="1"/>
  <c r="Z729" i="2"/>
  <c r="Y402" i="2"/>
  <c r="Y407" i="2" s="1"/>
  <c r="Y434" i="2"/>
  <c r="Y431" i="2" s="1"/>
  <c r="Y436" i="2" s="1"/>
  <c r="P80" i="5"/>
  <c r="R540" i="2"/>
  <c r="R80" i="5" s="1"/>
  <c r="S951" i="2"/>
  <c r="R169" i="5"/>
  <c r="S526" i="2"/>
  <c r="S540" i="2" s="1"/>
  <c r="S80" i="5" s="1"/>
  <c r="S67" i="5"/>
  <c r="T497" i="2"/>
  <c r="T511" i="2" s="1"/>
  <c r="T527" i="2"/>
  <c r="U498" i="2"/>
  <c r="U349" i="2"/>
  <c r="U348" i="2" s="1"/>
  <c r="U362" i="2" s="1"/>
  <c r="U319" i="2"/>
  <c r="U333" i="2" s="1"/>
  <c r="V320" i="2"/>
  <c r="J208" i="5"/>
  <c r="J316" i="2"/>
  <c r="K615" i="2"/>
  <c r="Q540" i="2"/>
  <c r="Q80" i="5" s="1"/>
  <c r="Q66" i="5"/>
  <c r="H525" i="2"/>
  <c r="H60" i="5"/>
  <c r="I491" i="2"/>
  <c r="I496" i="2" s="1"/>
  <c r="I523" i="2"/>
  <c r="Q169" i="5"/>
  <c r="I342" i="2"/>
  <c r="I347" i="2" s="1"/>
  <c r="I119" i="5"/>
  <c r="J878" i="2"/>
  <c r="M652" i="2"/>
  <c r="Z247" i="5" l="1"/>
  <c r="Z405" i="2"/>
  <c r="AA728" i="2"/>
  <c r="S66" i="5"/>
  <c r="T526" i="2"/>
  <c r="T66" i="5" s="1"/>
  <c r="T67" i="5"/>
  <c r="T951" i="2"/>
  <c r="S169" i="5"/>
  <c r="T540" i="2"/>
  <c r="T80" i="5" s="1"/>
  <c r="U497" i="2"/>
  <c r="U511" i="2" s="1"/>
  <c r="U527" i="2"/>
  <c r="V498" i="2"/>
  <c r="V349" i="2"/>
  <c r="V348" i="2" s="1"/>
  <c r="V362" i="2" s="1"/>
  <c r="W320" i="2"/>
  <c r="V319" i="2"/>
  <c r="V333" i="2" s="1"/>
  <c r="K616" i="2"/>
  <c r="K207" i="5"/>
  <c r="H65" i="5"/>
  <c r="J313" i="2"/>
  <c r="J318" i="2" s="1"/>
  <c r="J494" i="2"/>
  <c r="J345" i="2"/>
  <c r="J879" i="2"/>
  <c r="J118" i="5"/>
  <c r="I63" i="5"/>
  <c r="I520" i="2"/>
  <c r="M653" i="2"/>
  <c r="AA729" i="2" l="1"/>
  <c r="AA246" i="5"/>
  <c r="Z434" i="2"/>
  <c r="Z431" i="2" s="1"/>
  <c r="Z436" i="2" s="1"/>
  <c r="Z402" i="2"/>
  <c r="Z407" i="2" s="1"/>
  <c r="U951" i="2"/>
  <c r="T169" i="5"/>
  <c r="U526" i="2"/>
  <c r="U540" i="2" s="1"/>
  <c r="U80" i="5" s="1"/>
  <c r="U67" i="5"/>
  <c r="V497" i="2"/>
  <c r="V511" i="2" s="1"/>
  <c r="V527" i="2"/>
  <c r="W498" i="2"/>
  <c r="W349" i="2"/>
  <c r="W348" i="2" s="1"/>
  <c r="W362" i="2" s="1"/>
  <c r="W319" i="2"/>
  <c r="W333" i="2" s="1"/>
  <c r="X320" i="2"/>
  <c r="I525" i="2"/>
  <c r="I60" i="5"/>
  <c r="J119" i="5"/>
  <c r="K878" i="2"/>
  <c r="J342" i="2"/>
  <c r="J347" i="2" s="1"/>
  <c r="J523" i="2"/>
  <c r="J491" i="2"/>
  <c r="J496" i="2" s="1"/>
  <c r="K208" i="5"/>
  <c r="L615" i="2"/>
  <c r="K316" i="2"/>
  <c r="N652" i="2"/>
  <c r="AB728" i="2" l="1"/>
  <c r="AA247" i="5"/>
  <c r="AA405" i="2"/>
  <c r="U66" i="5"/>
  <c r="V526" i="2"/>
  <c r="V66" i="5" s="1"/>
  <c r="V67" i="5"/>
  <c r="V951" i="2"/>
  <c r="U169" i="5"/>
  <c r="V540" i="2"/>
  <c r="V80" i="5" s="1"/>
  <c r="W527" i="2"/>
  <c r="W497" i="2"/>
  <c r="W511" i="2" s="1"/>
  <c r="X498" i="2"/>
  <c r="X349" i="2"/>
  <c r="X348" i="2" s="1"/>
  <c r="X362" i="2" s="1"/>
  <c r="X319" i="2"/>
  <c r="X333" i="2" s="1"/>
  <c r="Y320" i="2"/>
  <c r="K313" i="2"/>
  <c r="K318" i="2" s="1"/>
  <c r="K345" i="2"/>
  <c r="K494" i="2"/>
  <c r="K879" i="2"/>
  <c r="K118" i="5"/>
  <c r="L616" i="2"/>
  <c r="L207" i="5"/>
  <c r="I65" i="5"/>
  <c r="J63" i="5"/>
  <c r="J520" i="2"/>
  <c r="N653" i="2"/>
  <c r="AA434" i="2" l="1"/>
  <c r="AA431" i="2" s="1"/>
  <c r="AA436" i="2" s="1"/>
  <c r="AA402" i="2"/>
  <c r="AA407" i="2" s="1"/>
  <c r="AB729" i="2"/>
  <c r="AB246" i="5"/>
  <c r="W526" i="2"/>
  <c r="W66" i="5" s="1"/>
  <c r="W67" i="5"/>
  <c r="W951" i="2"/>
  <c r="V169" i="5"/>
  <c r="X497" i="2"/>
  <c r="X511" i="2" s="1"/>
  <c r="X527" i="2"/>
  <c r="Y498" i="2"/>
  <c r="Y349" i="2"/>
  <c r="Y348" i="2" s="1"/>
  <c r="Y362" i="2" s="1"/>
  <c r="Y319" i="2"/>
  <c r="Y333" i="2" s="1"/>
  <c r="Z320" i="2"/>
  <c r="K491" i="2"/>
  <c r="K496" i="2" s="1"/>
  <c r="K523" i="2"/>
  <c r="J525" i="2"/>
  <c r="J60" i="5"/>
  <c r="L208" i="5"/>
  <c r="L316" i="2"/>
  <c r="M615" i="2"/>
  <c r="K342" i="2"/>
  <c r="K347" i="2" s="1"/>
  <c r="K119" i="5"/>
  <c r="L878" i="2"/>
  <c r="O652" i="2"/>
  <c r="AB247" i="5" l="1"/>
  <c r="AC728" i="2"/>
  <c r="AB405" i="2"/>
  <c r="W540" i="2"/>
  <c r="W80" i="5" s="1"/>
  <c r="X951" i="2"/>
  <c r="W169" i="5"/>
  <c r="X526" i="2"/>
  <c r="X540" i="2" s="1"/>
  <c r="X80" i="5" s="1"/>
  <c r="X67" i="5"/>
  <c r="Y497" i="2"/>
  <c r="Y511" i="2" s="1"/>
  <c r="Y527" i="2"/>
  <c r="Z498" i="2"/>
  <c r="Z349" i="2"/>
  <c r="Z348" i="2" s="1"/>
  <c r="Z362" i="2" s="1"/>
  <c r="Z319" i="2"/>
  <c r="Z333" i="2" s="1"/>
  <c r="AA320" i="2"/>
  <c r="L879" i="2"/>
  <c r="L118" i="5"/>
  <c r="K63" i="5"/>
  <c r="K520" i="2"/>
  <c r="M616" i="2"/>
  <c r="M207" i="5"/>
  <c r="J65" i="5"/>
  <c r="L345" i="2"/>
  <c r="L313" i="2"/>
  <c r="L318" i="2" s="1"/>
  <c r="L494" i="2"/>
  <c r="O653" i="2"/>
  <c r="AB434" i="2" l="1"/>
  <c r="AB431" i="2" s="1"/>
  <c r="AB436" i="2" s="1"/>
  <c r="AB402" i="2"/>
  <c r="AB407" i="2" s="1"/>
  <c r="AC729" i="2"/>
  <c r="AC246" i="5"/>
  <c r="Y951" i="2"/>
  <c r="X169" i="5"/>
  <c r="X66" i="5"/>
  <c r="Y526" i="2"/>
  <c r="Y540" i="2" s="1"/>
  <c r="Y80" i="5" s="1"/>
  <c r="Y67" i="5"/>
  <c r="Z497" i="2"/>
  <c r="Z511" i="2" s="1"/>
  <c r="Z527" i="2"/>
  <c r="AA498" i="2"/>
  <c r="AA349" i="2"/>
  <c r="AA348" i="2" s="1"/>
  <c r="AA362" i="2" s="1"/>
  <c r="AB320" i="2"/>
  <c r="AA319" i="2"/>
  <c r="AA333" i="2" s="1"/>
  <c r="L523" i="2"/>
  <c r="L491" i="2"/>
  <c r="L496" i="2" s="1"/>
  <c r="L342" i="2"/>
  <c r="L347" i="2" s="1"/>
  <c r="M208" i="5"/>
  <c r="N615" i="2"/>
  <c r="M316" i="2"/>
  <c r="K525" i="2"/>
  <c r="K60" i="5"/>
  <c r="L119" i="5"/>
  <c r="M878" i="2"/>
  <c r="P652" i="2"/>
  <c r="AC247" i="5" l="1"/>
  <c r="AC405" i="2"/>
  <c r="AD728" i="2"/>
  <c r="Y66" i="5"/>
  <c r="Z526" i="2"/>
  <c r="Z66" i="5" s="1"/>
  <c r="Z67" i="5"/>
  <c r="Z951" i="2"/>
  <c r="Y169" i="5"/>
  <c r="Z540" i="2"/>
  <c r="Z80" i="5" s="1"/>
  <c r="AA527" i="2"/>
  <c r="AA497" i="2"/>
  <c r="AA511" i="2" s="1"/>
  <c r="AB498" i="2"/>
  <c r="AB349" i="2"/>
  <c r="AB348" i="2" s="1"/>
  <c r="AB362" i="2" s="1"/>
  <c r="AB319" i="2"/>
  <c r="AB333" i="2" s="1"/>
  <c r="AC320" i="2"/>
  <c r="K65" i="5"/>
  <c r="M879" i="2"/>
  <c r="M118" i="5"/>
  <c r="M313" i="2"/>
  <c r="M318" i="2" s="1"/>
  <c r="M494" i="2"/>
  <c r="M345" i="2"/>
  <c r="N616" i="2"/>
  <c r="N207" i="5"/>
  <c r="L63" i="5"/>
  <c r="L520" i="2"/>
  <c r="P653" i="2"/>
  <c r="AD729" i="2" l="1"/>
  <c r="AD246" i="5"/>
  <c r="AC402" i="2"/>
  <c r="AC407" i="2" s="1"/>
  <c r="AC434" i="2"/>
  <c r="AC431" i="2" s="1"/>
  <c r="AC436" i="2" s="1"/>
  <c r="AA526" i="2"/>
  <c r="AA540" i="2" s="1"/>
  <c r="AA80" i="5" s="1"/>
  <c r="AA67" i="5"/>
  <c r="AA951" i="2"/>
  <c r="Z169" i="5"/>
  <c r="AC498" i="2"/>
  <c r="AC349" i="2"/>
  <c r="AC348" i="2" s="1"/>
  <c r="AC362" i="2" s="1"/>
  <c r="AC319" i="2"/>
  <c r="AC333" i="2" s="1"/>
  <c r="AD320" i="2"/>
  <c r="AB497" i="2"/>
  <c r="AB511" i="2" s="1"/>
  <c r="AB527" i="2"/>
  <c r="L525" i="2"/>
  <c r="L60" i="5"/>
  <c r="M342" i="2"/>
  <c r="M347" i="2" s="1"/>
  <c r="N208" i="5"/>
  <c r="O615" i="2"/>
  <c r="N316" i="2"/>
  <c r="M523" i="2"/>
  <c r="M491" i="2"/>
  <c r="M496" i="2" s="1"/>
  <c r="M119" i="5"/>
  <c r="N878" i="2"/>
  <c r="Q652" i="2"/>
  <c r="AD247" i="5" l="1"/>
  <c r="AE728" i="2"/>
  <c r="AD405" i="2"/>
  <c r="AA66" i="5"/>
  <c r="AB951" i="2"/>
  <c r="AA169" i="5"/>
  <c r="AB526" i="2"/>
  <c r="AB66" i="5" s="1"/>
  <c r="AB67" i="5"/>
  <c r="AB540" i="2"/>
  <c r="AB80" i="5" s="1"/>
  <c r="AD498" i="2"/>
  <c r="AD349" i="2"/>
  <c r="AD348" i="2" s="1"/>
  <c r="AD362" i="2" s="1"/>
  <c r="AD319" i="2"/>
  <c r="AD333" i="2" s="1"/>
  <c r="AE320" i="2"/>
  <c r="AC497" i="2"/>
  <c r="AC511" i="2" s="1"/>
  <c r="AC527" i="2"/>
  <c r="N345" i="2"/>
  <c r="N494" i="2"/>
  <c r="N313" i="2"/>
  <c r="N318" i="2" s="1"/>
  <c r="L65" i="5"/>
  <c r="O616" i="2"/>
  <c r="O207" i="5"/>
  <c r="N879" i="2"/>
  <c r="N118" i="5"/>
  <c r="M63" i="5"/>
  <c r="M520" i="2"/>
  <c r="Q653" i="2"/>
  <c r="AE246" i="5" l="1"/>
  <c r="AE729" i="2"/>
  <c r="AD434" i="2"/>
  <c r="AD431" i="2" s="1"/>
  <c r="AD436" i="2" s="1"/>
  <c r="AD402" i="2"/>
  <c r="AD407" i="2" s="1"/>
  <c r="AC526" i="2"/>
  <c r="AC540" i="2" s="1"/>
  <c r="AC80" i="5" s="1"/>
  <c r="AC67" i="5"/>
  <c r="R652" i="2"/>
  <c r="R653" i="2" s="1"/>
  <c r="AC951" i="2"/>
  <c r="AB169" i="5"/>
  <c r="AE498" i="2"/>
  <c r="AE349" i="2"/>
  <c r="AE348" i="2" s="1"/>
  <c r="AE362" i="2" s="1"/>
  <c r="AF320" i="2"/>
  <c r="AE319" i="2"/>
  <c r="AE333" i="2" s="1"/>
  <c r="AD497" i="2"/>
  <c r="AD511" i="2" s="1"/>
  <c r="AD527" i="2"/>
  <c r="M525" i="2"/>
  <c r="M60" i="5"/>
  <c r="N491" i="2"/>
  <c r="N496" i="2" s="1"/>
  <c r="N523" i="2"/>
  <c r="N342" i="2"/>
  <c r="N347" i="2" s="1"/>
  <c r="N119" i="5"/>
  <c r="O878" i="2"/>
  <c r="O208" i="5"/>
  <c r="P615" i="2"/>
  <c r="O316" i="2"/>
  <c r="AF728" i="2" l="1"/>
  <c r="AE247" i="5"/>
  <c r="AE405" i="2"/>
  <c r="AC66" i="5"/>
  <c r="AD951" i="2"/>
  <c r="AC169" i="5"/>
  <c r="AD526" i="2"/>
  <c r="AD540" i="2" s="1"/>
  <c r="AD80" i="5" s="1"/>
  <c r="AD67" i="5"/>
  <c r="S652" i="2"/>
  <c r="S653" i="2" s="1"/>
  <c r="AD66" i="5"/>
  <c r="AF319" i="2"/>
  <c r="AF333" i="2" s="1"/>
  <c r="AF498" i="2"/>
  <c r="AF349" i="2"/>
  <c r="AF348" i="2" s="1"/>
  <c r="AF362" i="2" s="1"/>
  <c r="AE527" i="2"/>
  <c r="AE497" i="2"/>
  <c r="AE511" i="2" s="1"/>
  <c r="O345" i="2"/>
  <c r="O313" i="2"/>
  <c r="O318" i="2" s="1"/>
  <c r="O494" i="2"/>
  <c r="P616" i="2"/>
  <c r="P207" i="5"/>
  <c r="N63" i="5"/>
  <c r="N520" i="2"/>
  <c r="O879" i="2"/>
  <c r="O118" i="5"/>
  <c r="M65" i="5"/>
  <c r="AE434" i="2" l="1"/>
  <c r="AE431" i="2" s="1"/>
  <c r="AE436" i="2" s="1"/>
  <c r="AE402" i="2"/>
  <c r="AE407" i="2" s="1"/>
  <c r="AF729" i="2"/>
  <c r="AF246" i="5"/>
  <c r="T652" i="2"/>
  <c r="T653" i="2" s="1"/>
  <c r="AE526" i="2"/>
  <c r="AE66" i="5" s="1"/>
  <c r="AE67" i="5"/>
  <c r="AE951" i="2"/>
  <c r="AD169" i="5"/>
  <c r="AE540" i="2"/>
  <c r="AE80" i="5" s="1"/>
  <c r="AF497" i="2"/>
  <c r="AF511" i="2" s="1"/>
  <c r="AF527" i="2"/>
  <c r="O119" i="5"/>
  <c r="P878" i="2"/>
  <c r="O523" i="2"/>
  <c r="O491" i="2"/>
  <c r="O496" i="2" s="1"/>
  <c r="N525" i="2"/>
  <c r="N60" i="5"/>
  <c r="P208" i="5"/>
  <c r="Q615" i="2"/>
  <c r="P316" i="2"/>
  <c r="O342" i="2"/>
  <c r="O347" i="2" s="1"/>
  <c r="AF405" i="2" l="1"/>
  <c r="AF247" i="5"/>
  <c r="AF526" i="2"/>
  <c r="AF540" i="2" s="1"/>
  <c r="AF80" i="5" s="1"/>
  <c r="AF67" i="5"/>
  <c r="AF951" i="2"/>
  <c r="AF169" i="5" s="1"/>
  <c r="AE169" i="5"/>
  <c r="U652" i="2"/>
  <c r="U653" i="2" s="1"/>
  <c r="O63" i="5"/>
  <c r="O520" i="2"/>
  <c r="N65" i="5"/>
  <c r="P313" i="2"/>
  <c r="P318" i="2" s="1"/>
  <c r="P494" i="2"/>
  <c r="P345" i="2"/>
  <c r="Q616" i="2"/>
  <c r="Q207" i="5"/>
  <c r="P879" i="2"/>
  <c r="P118" i="5"/>
  <c r="AF402" i="2" l="1"/>
  <c r="AF407" i="2" s="1"/>
  <c r="AF434" i="2"/>
  <c r="AF431" i="2" s="1"/>
  <c r="AF436" i="2" s="1"/>
  <c r="AF66" i="5"/>
  <c r="R615" i="2"/>
  <c r="V652" i="2"/>
  <c r="V653" i="2" s="1"/>
  <c r="P342" i="2"/>
  <c r="P347" i="2" s="1"/>
  <c r="P119" i="5"/>
  <c r="Q878" i="2"/>
  <c r="P491" i="2"/>
  <c r="P496" i="2" s="1"/>
  <c r="P523" i="2"/>
  <c r="O525" i="2"/>
  <c r="O60" i="5"/>
  <c r="Q208" i="5"/>
  <c r="Q316" i="2"/>
  <c r="W652" i="2" l="1"/>
  <c r="W653" i="2" s="1"/>
  <c r="R616" i="2"/>
  <c r="R207" i="5"/>
  <c r="Q494" i="2"/>
  <c r="Q313" i="2"/>
  <c r="Q318" i="2" s="1"/>
  <c r="Q345" i="2"/>
  <c r="Q879" i="2"/>
  <c r="R878" i="2" s="1"/>
  <c r="Q118" i="5"/>
  <c r="P63" i="5"/>
  <c r="P520" i="2"/>
  <c r="O65" i="5"/>
  <c r="R208" i="5" l="1"/>
  <c r="R316" i="2"/>
  <c r="S615" i="2"/>
  <c r="X652" i="2"/>
  <c r="X653" i="2" s="1"/>
  <c r="R879" i="2"/>
  <c r="R118" i="5"/>
  <c r="Q491" i="2"/>
  <c r="Q496" i="2" s="1"/>
  <c r="Q523" i="2"/>
  <c r="Q119" i="5"/>
  <c r="P525" i="2"/>
  <c r="P60" i="5"/>
  <c r="Q342" i="2"/>
  <c r="Q347" i="2" s="1"/>
  <c r="Y652" i="2" l="1"/>
  <c r="Y653" i="2" s="1"/>
  <c r="S616" i="2"/>
  <c r="S207" i="5"/>
  <c r="R494" i="2"/>
  <c r="R313" i="2"/>
  <c r="R318" i="2" s="1"/>
  <c r="R345" i="2"/>
  <c r="S878" i="2"/>
  <c r="R119" i="5"/>
  <c r="P65" i="5"/>
  <c r="Q63" i="5"/>
  <c r="Q520" i="2"/>
  <c r="R342" i="2" l="1"/>
  <c r="R347" i="2" s="1"/>
  <c r="S316" i="2"/>
  <c r="T615" i="2"/>
  <c r="S208" i="5"/>
  <c r="R523" i="2"/>
  <c r="R491" i="2"/>
  <c r="R496" i="2" s="1"/>
  <c r="Z652" i="2"/>
  <c r="Z653" i="2" s="1"/>
  <c r="S879" i="2"/>
  <c r="S118" i="5"/>
  <c r="Q525" i="2"/>
  <c r="Q60" i="5"/>
  <c r="T616" i="2" l="1"/>
  <c r="T207" i="5"/>
  <c r="R520" i="2"/>
  <c r="R63" i="5"/>
  <c r="S494" i="2"/>
  <c r="S313" i="2"/>
  <c r="S318" i="2" s="1"/>
  <c r="S345" i="2"/>
  <c r="AA652" i="2"/>
  <c r="AA653" i="2" s="1"/>
  <c r="T878" i="2"/>
  <c r="S119" i="5"/>
  <c r="Q65" i="5"/>
  <c r="AB652" i="2" l="1"/>
  <c r="AB653" i="2" s="1"/>
  <c r="S342" i="2"/>
  <c r="S347" i="2" s="1"/>
  <c r="R525" i="2"/>
  <c r="R60" i="5"/>
  <c r="S491" i="2"/>
  <c r="S496" i="2" s="1"/>
  <c r="S523" i="2"/>
  <c r="U615" i="2"/>
  <c r="T316" i="2"/>
  <c r="T208" i="5"/>
  <c r="T879" i="2"/>
  <c r="T118" i="5"/>
  <c r="R65" i="5" l="1"/>
  <c r="S520" i="2"/>
  <c r="S63" i="5"/>
  <c r="T345" i="2"/>
  <c r="T494" i="2"/>
  <c r="T313" i="2"/>
  <c r="T318" i="2" s="1"/>
  <c r="U616" i="2"/>
  <c r="U207" i="5"/>
  <c r="AC652" i="2"/>
  <c r="AC653" i="2" s="1"/>
  <c r="U878" i="2"/>
  <c r="T119" i="5"/>
  <c r="AD652" i="2" l="1"/>
  <c r="AD653" i="2" s="1"/>
  <c r="T491" i="2"/>
  <c r="T496" i="2" s="1"/>
  <c r="T523" i="2"/>
  <c r="T342" i="2"/>
  <c r="T347" i="2" s="1"/>
  <c r="U316" i="2"/>
  <c r="V615" i="2"/>
  <c r="U208" i="5"/>
  <c r="S525" i="2"/>
  <c r="S60" i="5"/>
  <c r="U879" i="2"/>
  <c r="U118" i="5"/>
  <c r="S65" i="5" l="1"/>
  <c r="T63" i="5"/>
  <c r="T520" i="2"/>
  <c r="U345" i="2"/>
  <c r="U494" i="2"/>
  <c r="U313" i="2"/>
  <c r="U318" i="2" s="1"/>
  <c r="V616" i="2"/>
  <c r="V207" i="5"/>
  <c r="AE652" i="2"/>
  <c r="AE653" i="2" s="1"/>
  <c r="V878" i="2"/>
  <c r="U119" i="5"/>
  <c r="AF652" i="2" l="1"/>
  <c r="AF653" i="2" s="1"/>
  <c r="U491" i="2"/>
  <c r="U496" i="2" s="1"/>
  <c r="U523" i="2"/>
  <c r="U342" i="2"/>
  <c r="U347" i="2" s="1"/>
  <c r="W615" i="2"/>
  <c r="V316" i="2"/>
  <c r="V208" i="5"/>
  <c r="T525" i="2"/>
  <c r="T60" i="5"/>
  <c r="V879" i="2"/>
  <c r="V118" i="5"/>
  <c r="T65" i="5" l="1"/>
  <c r="U520" i="2"/>
  <c r="U63" i="5"/>
  <c r="W616" i="2"/>
  <c r="W207" i="5"/>
  <c r="V494" i="2"/>
  <c r="V345" i="2"/>
  <c r="V313" i="2"/>
  <c r="V318" i="2" s="1"/>
  <c r="W878" i="2"/>
  <c r="V119" i="5"/>
  <c r="X615" i="2" l="1"/>
  <c r="W316" i="2"/>
  <c r="W208" i="5"/>
  <c r="V342" i="2"/>
  <c r="V347" i="2" s="1"/>
  <c r="V491" i="2"/>
  <c r="V496" i="2" s="1"/>
  <c r="V523" i="2"/>
  <c r="U525" i="2"/>
  <c r="U60" i="5"/>
  <c r="W879" i="2"/>
  <c r="W118" i="5"/>
  <c r="U65" i="5" l="1"/>
  <c r="W345" i="2"/>
  <c r="W494" i="2"/>
  <c r="W313" i="2"/>
  <c r="W318" i="2" s="1"/>
  <c r="V520" i="2"/>
  <c r="V63" i="5"/>
  <c r="X616" i="2"/>
  <c r="X207" i="5"/>
  <c r="X878" i="2"/>
  <c r="W119" i="5"/>
  <c r="V525" i="2" l="1"/>
  <c r="V60" i="5"/>
  <c r="Y615" i="2"/>
  <c r="X316" i="2"/>
  <c r="X208" i="5"/>
  <c r="W491" i="2"/>
  <c r="W496" i="2" s="1"/>
  <c r="W523" i="2"/>
  <c r="W342" i="2"/>
  <c r="W347" i="2" s="1"/>
  <c r="X879" i="2"/>
  <c r="X118" i="5"/>
  <c r="V65" i="5" l="1"/>
  <c r="Y616" i="2"/>
  <c r="Y207" i="5"/>
  <c r="W63" i="5"/>
  <c r="W520" i="2"/>
  <c r="X494" i="2"/>
  <c r="X313" i="2"/>
  <c r="X318" i="2" s="1"/>
  <c r="X345" i="2"/>
  <c r="Y878" i="2"/>
  <c r="X119" i="5"/>
  <c r="X342" i="2" l="1"/>
  <c r="X347" i="2" s="1"/>
  <c r="W525" i="2"/>
  <c r="W60" i="5"/>
  <c r="X523" i="2"/>
  <c r="X491" i="2"/>
  <c r="X496" i="2" s="1"/>
  <c r="Z615" i="2"/>
  <c r="Y316" i="2"/>
  <c r="Y208" i="5"/>
  <c r="Y879" i="2"/>
  <c r="Y118" i="5"/>
  <c r="W65" i="5" l="1"/>
  <c r="Y313" i="2"/>
  <c r="Y318" i="2" s="1"/>
  <c r="Y345" i="2"/>
  <c r="Y494" i="2"/>
  <c r="Z616" i="2"/>
  <c r="Z207" i="5"/>
  <c r="X63" i="5"/>
  <c r="X520" i="2"/>
  <c r="Z878" i="2"/>
  <c r="Y119" i="5"/>
  <c r="Z316" i="2" l="1"/>
  <c r="AA615" i="2"/>
  <c r="Z208" i="5"/>
  <c r="Y491" i="2"/>
  <c r="Y496" i="2" s="1"/>
  <c r="Y523" i="2"/>
  <c r="Y342" i="2"/>
  <c r="Y347" i="2" s="1"/>
  <c r="X525" i="2"/>
  <c r="X60" i="5"/>
  <c r="Z879" i="2"/>
  <c r="Z118" i="5"/>
  <c r="X65" i="5" l="1"/>
  <c r="Y63" i="5"/>
  <c r="Y520" i="2"/>
  <c r="AA616" i="2"/>
  <c r="AA207" i="5"/>
  <c r="Z494" i="2"/>
  <c r="Z345" i="2"/>
  <c r="Z313" i="2"/>
  <c r="Z318" i="2" s="1"/>
  <c r="AA878" i="2"/>
  <c r="Z119" i="5"/>
  <c r="AA316" i="2" l="1"/>
  <c r="AB615" i="2"/>
  <c r="AA208" i="5"/>
  <c r="Z342" i="2"/>
  <c r="Z347" i="2" s="1"/>
  <c r="Y525" i="2"/>
  <c r="Y60" i="5"/>
  <c r="Z523" i="2"/>
  <c r="Z491" i="2"/>
  <c r="Z496" i="2" s="1"/>
  <c r="AA879" i="2"/>
  <c r="AA118" i="5"/>
  <c r="Y65" i="5" l="1"/>
  <c r="AB616" i="2"/>
  <c r="AB207" i="5"/>
  <c r="Z520" i="2"/>
  <c r="Z63" i="5"/>
  <c r="AA345" i="2"/>
  <c r="AA494" i="2"/>
  <c r="AA313" i="2"/>
  <c r="AA318" i="2" s="1"/>
  <c r="AB878" i="2"/>
  <c r="AA119" i="5"/>
  <c r="Z525" i="2" l="1"/>
  <c r="Z60" i="5"/>
  <c r="AA491" i="2"/>
  <c r="AA496" i="2" s="1"/>
  <c r="AA523" i="2"/>
  <c r="AA342" i="2"/>
  <c r="AA347" i="2" s="1"/>
  <c r="AB316" i="2"/>
  <c r="AC615" i="2"/>
  <c r="AB208" i="5"/>
  <c r="AB879" i="2"/>
  <c r="AB118" i="5"/>
  <c r="Z65" i="5" l="1"/>
  <c r="AC616" i="2"/>
  <c r="AC207" i="5"/>
  <c r="AA520" i="2"/>
  <c r="AA63" i="5"/>
  <c r="AB313" i="2"/>
  <c r="AB318" i="2" s="1"/>
  <c r="AB494" i="2"/>
  <c r="AB345" i="2"/>
  <c r="AC878" i="2"/>
  <c r="AB119" i="5"/>
  <c r="AA60" i="5" l="1"/>
  <c r="AA525" i="2"/>
  <c r="AB523" i="2"/>
  <c r="AB491" i="2"/>
  <c r="AB496" i="2" s="1"/>
  <c r="AB342" i="2"/>
  <c r="AB347" i="2" s="1"/>
  <c r="AC316" i="2"/>
  <c r="AD615" i="2"/>
  <c r="AC208" i="5"/>
  <c r="AC879" i="2"/>
  <c r="AC118" i="5"/>
  <c r="AA65" i="5" l="1"/>
  <c r="AD207" i="5"/>
  <c r="AD616" i="2"/>
  <c r="AC313" i="2"/>
  <c r="AC318" i="2" s="1"/>
  <c r="AC345" i="2"/>
  <c r="AC494" i="2"/>
  <c r="AB63" i="5"/>
  <c r="AB520" i="2"/>
  <c r="AD878" i="2"/>
  <c r="AC119" i="5"/>
  <c r="AC342" i="2" l="1"/>
  <c r="AC347" i="2" s="1"/>
  <c r="AB525" i="2"/>
  <c r="AB60" i="5"/>
  <c r="AE615" i="2"/>
  <c r="AD316" i="2"/>
  <c r="AD208" i="5"/>
  <c r="AC523" i="2"/>
  <c r="AC491" i="2"/>
  <c r="AC496" i="2" s="1"/>
  <c r="AD879" i="2"/>
  <c r="AD118" i="5"/>
  <c r="AB65" i="5" l="1"/>
  <c r="AD345" i="2"/>
  <c r="AD313" i="2"/>
  <c r="AD318" i="2" s="1"/>
  <c r="AD494" i="2"/>
  <c r="AC520" i="2"/>
  <c r="AC63" i="5"/>
  <c r="AE207" i="5"/>
  <c r="AE616" i="2"/>
  <c r="AE878" i="2"/>
  <c r="AD119" i="5"/>
  <c r="AC525" i="2" l="1"/>
  <c r="AC60" i="5"/>
  <c r="AE316" i="2"/>
  <c r="AF615" i="2"/>
  <c r="AE208" i="5"/>
  <c r="AD523" i="2"/>
  <c r="AD491" i="2"/>
  <c r="AD496" i="2" s="1"/>
  <c r="AD342" i="2"/>
  <c r="AD347" i="2" s="1"/>
  <c r="AE879" i="2"/>
  <c r="AE118" i="5"/>
  <c r="AC65" i="5" l="1"/>
  <c r="AF207" i="5"/>
  <c r="AF616" i="2"/>
  <c r="AD63" i="5"/>
  <c r="AD520" i="2"/>
  <c r="AE313" i="2"/>
  <c r="AE318" i="2" s="1"/>
  <c r="AE494" i="2"/>
  <c r="AE345" i="2"/>
  <c r="AF878" i="2"/>
  <c r="AE119" i="5"/>
  <c r="AE342" i="2" l="1"/>
  <c r="AE347" i="2" s="1"/>
  <c r="AF208" i="5"/>
  <c r="AF316" i="2"/>
  <c r="AD525" i="2"/>
  <c r="AD60" i="5"/>
  <c r="AE491" i="2"/>
  <c r="AE496" i="2" s="1"/>
  <c r="AE523" i="2"/>
  <c r="AF879" i="2"/>
  <c r="AF119" i="5" s="1"/>
  <c r="AF118" i="5"/>
  <c r="AD65" i="5" l="1"/>
  <c r="AE63" i="5"/>
  <c r="AE520" i="2"/>
  <c r="AF313" i="2"/>
  <c r="AF318" i="2" s="1"/>
  <c r="AF345" i="2"/>
  <c r="AF494" i="2"/>
  <c r="AF523" i="2" l="1"/>
  <c r="AF491" i="2"/>
  <c r="AF496" i="2" s="1"/>
  <c r="AE525" i="2"/>
  <c r="AE60" i="5"/>
  <c r="AF342" i="2"/>
  <c r="AF347" i="2" s="1"/>
  <c r="AE65" i="5" l="1"/>
  <c r="AF63" i="5"/>
  <c r="AF520" i="2"/>
  <c r="AF525" i="2" l="1"/>
  <c r="AF60" i="5"/>
  <c r="AF65" i="5" l="1"/>
</calcChain>
</file>

<file path=xl/sharedStrings.xml><?xml version="1.0" encoding="utf-8"?>
<sst xmlns="http://schemas.openxmlformats.org/spreadsheetml/2006/main" count="1386" uniqueCount="246">
  <si>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</si>
  <si>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</si>
  <si>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</si>
  <si>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</si>
  <si>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</si>
  <si>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</si>
  <si>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</si>
  <si>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</si>
  <si>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</si>
  <si>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</si>
  <si>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</si>
  <si>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</si>
  <si>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</si>
  <si>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</si>
  <si>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</si>
  <si>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</si>
  <si>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</si>
  <si>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</si>
  <si>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</si>
  <si>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</si>
  <si>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</si>
  <si>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</si>
  <si>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</si>
  <si>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</si>
  <si>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</si>
  <si>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</si>
  <si>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</si>
  <si>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</si>
  <si>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</si>
  <si>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</si>
  <si>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</si>
  <si>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</si>
  <si>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</si>
  <si>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</si>
  <si>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</si>
  <si>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</si>
  <si>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</si>
  <si>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</si>
  <si>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</si>
  <si>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</si>
  <si>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</si>
  <si>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</si>
  <si>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</si>
  <si>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</si>
  <si>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</si>
  <si>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</si>
  <si>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</si>
  <si>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</si>
  <si>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</si>
  <si>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</si>
  <si>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</si>
  <si>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</si>
  <si>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</si>
  <si>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</si>
  <si>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</si>
  <si>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</si>
  <si>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</si>
  <si>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</si>
  <si>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</si>
  <si>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</si>
  <si>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</si>
  <si>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</si>
  <si>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</si>
  <si>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</si>
  <si>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</si>
  <si>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</si>
  <si>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</si>
  <si>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</si>
  <si>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</si>
  <si>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</si>
  <si>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</si>
  <si>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</si>
  <si>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</si>
  <si>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</si>
  <si>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</si>
  <si>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</si>
  <si>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</si>
  <si>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</si>
  <si>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</si>
  <si>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</si>
  <si>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</si>
  <si>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</si>
  <si>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</si>
  <si>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</si>
  <si>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</si>
  <si>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</si>
  <si>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</si>
  <si>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</si>
  <si>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</si>
  <si>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</si>
  <si>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</si>
  <si>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</si>
  <si>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</si>
  <si>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</si>
  <si>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</si>
  <si>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</si>
  <si>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</si>
  <si>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</si>
  <si>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</si>
  <si>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</si>
  <si>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Rok n+10
2025</t>
  </si>
  <si>
    <t>Rok n+11
2026</t>
  </si>
  <si>
    <t>Rok n+12
2027</t>
  </si>
  <si>
    <t>Rok n+13
2028</t>
  </si>
  <si>
    <t>Rok n+14
2029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</si>
  <si>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</si>
  <si>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</si>
  <si>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</si>
  <si>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</si>
  <si>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</si>
  <si>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</si>
  <si>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</si>
  <si>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</si>
  <si>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</si>
  <si>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</si>
  <si>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</si>
  <si>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</si>
  <si>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</si>
  <si>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</si>
  <si>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</si>
  <si>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</si>
  <si>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</si>
  <si>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</si>
  <si>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</si>
  <si>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</si>
  <si>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</si>
  <si>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Amortyzacja</t>
  </si>
  <si>
    <t>Nakłady inwestycyjne - brutto</t>
  </si>
  <si>
    <t>Nakłady inwestycyjne - netto</t>
  </si>
  <si>
    <t>Nakłady inwestycyjne - VAT</t>
  </si>
  <si>
    <t>Amortyzacja od nakładów odtworzeniowych</t>
  </si>
  <si>
    <t>Przychody ze sprzedaży</t>
  </si>
  <si>
    <t>Od 2017</t>
  </si>
  <si>
    <t>Scenariusz bez projektu</t>
  </si>
  <si>
    <t>Scenariusz z projektem</t>
  </si>
  <si>
    <t>Projekt - zmiany w wyniku realizacji projektu UE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</si>
  <si>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</si>
  <si>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</si>
  <si>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</si>
  <si>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</si>
  <si>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</si>
  <si>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</si>
  <si>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powiększonych o wartość rezydualną (DNR)</t>
  </si>
  <si>
    <t>Wskaźnik luki w finansowaniu</t>
  </si>
  <si>
    <t>Koszty kwalifikowane skorygowane o wskaźnik luki w finansowaniu (Ecr)</t>
  </si>
  <si>
    <t>Efektywna stopa dofinansowania projektu</t>
  </si>
  <si>
    <t>Poziom dofinansowania dla osi priorytetowej</t>
  </si>
  <si>
    <t>Wariant bezinwestycyjny</t>
  </si>
  <si>
    <t>Wariant inwestycyjny</t>
  </si>
  <si>
    <t>III. Kapitał zapasowy</t>
  </si>
  <si>
    <t>1. Założenia</t>
  </si>
  <si>
    <t>4. Koszty operacyjne wnioskodawcy</t>
  </si>
  <si>
    <t>5. Koszty operacyjne operatora</t>
  </si>
  <si>
    <t>Dokumentacja</t>
  </si>
  <si>
    <t>Roboty budowlane</t>
  </si>
  <si>
    <t>Stawka amortyzacji - budynki i budowle</t>
  </si>
  <si>
    <t>Nakłady inwestycyjne</t>
  </si>
  <si>
    <t>Sprzedaż wody [m3]</t>
  </si>
  <si>
    <t>Odbiór ścieków [m3]</t>
  </si>
  <si>
    <t>Rok n+15
2030</t>
  </si>
  <si>
    <t>Rok n+16
2031</t>
  </si>
  <si>
    <t>Rok n+17
2032</t>
  </si>
  <si>
    <t>Rok n+18
2033</t>
  </si>
  <si>
    <t>Rok n+19
2034</t>
  </si>
  <si>
    <t>Rok n+20
2035</t>
  </si>
  <si>
    <t>Rok n+21
2036</t>
  </si>
  <si>
    <t>Rok n+22
2037</t>
  </si>
  <si>
    <t>Rok n+23
2038</t>
  </si>
  <si>
    <t>Rok n+24
2039</t>
  </si>
  <si>
    <t>Rok n+25
2040</t>
  </si>
  <si>
    <t>Rok n+26
2041</t>
  </si>
  <si>
    <t>Rok n+27
2042</t>
  </si>
  <si>
    <t>Rok n+28
2043</t>
  </si>
  <si>
    <t>Rok n+29
2044</t>
  </si>
  <si>
    <t>Liczba użytkowników podłączonych do sieci wodociągowej</t>
  </si>
  <si>
    <t>Liczba użytkowników podłączonych do sieci kanalizacyjnej</t>
  </si>
  <si>
    <t>Prognoza liczby ludności - podregion wrocławski</t>
  </si>
  <si>
    <t>% zmiana liczby ludności - podregion wrocławski</t>
  </si>
  <si>
    <t>Wariant bezinwestycyjny - woda</t>
  </si>
  <si>
    <t>Wariant bezinwestycyjny - ścieki</t>
  </si>
  <si>
    <t>Sprzedaż wody [m3/rok]</t>
  </si>
  <si>
    <t>Odbiór ścieków [m3/rok]</t>
  </si>
  <si>
    <t>Taryfa za wodę [PLN/m3]</t>
  </si>
  <si>
    <t>Taryfa za ścieki [PLN/m3]</t>
  </si>
  <si>
    <t>Scenariusz bez projektu - woda</t>
  </si>
  <si>
    <t>Scenariusz bez projektu - ścieki</t>
  </si>
  <si>
    <t>Wzrost liczby użytkowników podłączonych do sieci kanalizacyjnej</t>
  </si>
  <si>
    <t>Scenariusz z projektem - woda</t>
  </si>
  <si>
    <t>Scenariusz z projektem - ścieki</t>
  </si>
  <si>
    <t>Sprzedaż wody</t>
  </si>
  <si>
    <t>Odbiór ścieków</t>
  </si>
  <si>
    <t>1. Popyt i cena jednostkowa - kalkulacja dla wnioskodawcy</t>
  </si>
  <si>
    <t>NIE DOTYCZY</t>
  </si>
  <si>
    <t>1. Przychody operacyjne wnioskodawcy</t>
  </si>
  <si>
    <t>Suma zdyskontowanych dochodów bez wartości rezydualnej</t>
  </si>
  <si>
    <t>%</t>
  </si>
  <si>
    <t>Dofinansowanie UE</t>
  </si>
  <si>
    <t>Budżet JST</t>
  </si>
  <si>
    <t>Środki prywatne</t>
  </si>
  <si>
    <t>2. Nakłady inwestycyjne na realizację projektu</t>
  </si>
  <si>
    <t>3. Poziom dofinansowania UE</t>
  </si>
  <si>
    <t>Nakłady inwestycyjne - zdyskontowane</t>
  </si>
  <si>
    <t>Maksymalne dofinansowanie UE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</si>
  <si>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</si>
  <si>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</si>
  <si>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</si>
  <si>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</si>
  <si>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</si>
  <si>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11. Rachunek przepływów pieniężnych wnioskodawcy - dane historyczne</t>
  </si>
  <si>
    <t>12. Rachunek zysków i strat operatora - dane historyczne</t>
  </si>
  <si>
    <t>13. Bilans operatora - dane historyczne</t>
  </si>
  <si>
    <t>14. Rachunek przepływów pieniężnych operatora - dane historyczne</t>
  </si>
  <si>
    <t>Amortyzacja od nakładów inwestycyjnych</t>
  </si>
  <si>
    <t>2. Popyt i cena jednostkowa - kalkulacja dla operatora</t>
  </si>
  <si>
    <t>3. Przychody operacyjne wnioskodawcy</t>
  </si>
  <si>
    <t>4. Przychody operacyjne operatora</t>
  </si>
  <si>
    <t>5. Koszty operacyjne wnioskodawcy</t>
  </si>
  <si>
    <t>6. Koszty operacyjne operatora</t>
  </si>
  <si>
    <t>7. Plan amortyzacji projektu - określenie wartości rezydualnej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</si>
  <si>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</si>
  <si>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</si>
  <si>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</si>
  <si>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</si>
  <si>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</si>
  <si>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</si>
  <si>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</si>
  <si>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</si>
  <si>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</si>
  <si>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19. Źródła finansowania projektu</t>
  </si>
  <si>
    <t>20. Ocena finansowej opłacalności inwestycji - FNPV/C i FRR/C</t>
  </si>
  <si>
    <t>2. Przychody operacyjne operatora</t>
  </si>
  <si>
    <t>3. Koszty operacyjne wnioskodawcy</t>
  </si>
  <si>
    <t>4. Koszty operacyjne operatora</t>
  </si>
  <si>
    <t>5. Rachunek zysków i strat skonsolidowany</t>
  </si>
  <si>
    <t>6. Bilans skonsolidowany</t>
  </si>
  <si>
    <t>7. Rachunek przepływów pieniężnych skonsolidowany</t>
  </si>
  <si>
    <t>10. Źródła finansowania projektu</t>
  </si>
  <si>
    <t>11. Ocena finansowej opłacalności inwestycji - FNPV/C i FRR/C</t>
  </si>
  <si>
    <t>17. Zapotrzebowanie na kapitał obrotowy netto w okresie inwestycyjnym (*tylko w uzasadnionych przypadkach, np. w przypadku konieczności zwiększenia poziomu zapasów w związku z realizowaną inwestycją)</t>
  </si>
  <si>
    <t>8. Zapotrzebowanie na kapitał obrotowy netto w okresie inwestycyjnym (*tylko w uzasadnionych przypadkach, np. w przypadku konieczności zwiększenia poziomu zapasów w związku z realizowaną inwestycją)</t>
  </si>
  <si>
    <t>21. Trwałość finansowa projektu</t>
  </si>
  <si>
    <t>12. Trwałość finansowa projektu</t>
  </si>
  <si>
    <t>13. Trwałość finansowa wnioskodawcy</t>
  </si>
  <si>
    <t>14. Trwałość finansowa operatora</t>
  </si>
  <si>
    <t xml:space="preserve">9. Określenie wartości dofinansowania </t>
  </si>
  <si>
    <t>18. Określenie wartości dofinansowania - tabele obligatoryjne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</si>
</sst>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0" fillId="2" borderId="0" xfId="0" applyFont="1" applyFill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4" fontId="0" fillId="2" borderId="0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vertical="center"/>
    </xf>
    <xf numFmtId="4" fontId="0" fillId="2" borderId="0" xfId="0" applyNumberFormat="1" applyFont="1" applyFill="1"/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3" borderId="1" xfId="0" quotePrefix="1" applyFont="1" applyFill="1" applyBorder="1" applyAlignment="1">
      <alignment wrapText="1"/>
    </xf>
    <xf numFmtId="0" fontId="0" fillId="2" borderId="1" xfId="0" applyFont="1" applyFill="1" applyBorder="1" applyAlignment="1"/>
    <xf numFmtId="10" fontId="6" fillId="2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wrapText="1"/>
    </xf>
    <xf numFmtId="10" fontId="6" fillId="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6" borderId="1" xfId="0" applyFont="1" applyFill="1" applyBorder="1" applyAlignment="1">
      <alignment vertical="center" wrapText="1"/>
    </xf>
    <xf numFmtId="10" fontId="5" fillId="6" borderId="1" xfId="1" applyNumberFormat="1" applyFont="1" applyFill="1" applyBorder="1" applyAlignment="1">
      <alignment horizontal="center" vertical="center"/>
    </xf>
    <xf numFmtId="4" fontId="5" fillId="6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4" fontId="5" fillId="7" borderId="1" xfId="1" applyNumberFormat="1" applyFont="1" applyFill="1" applyBorder="1" applyAlignment="1">
      <alignment horizontal="center" vertical="center"/>
    </xf>
    <xf numFmtId="10" fontId="5" fillId="7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4" fontId="6" fillId="5" borderId="1" xfId="0" applyNumberFormat="1" applyFont="1" applyFill="1" applyBorder="1" applyAlignment="1">
      <alignment horizontal="center" vertical="center"/>
    </xf>
    <xf numFmtId="10" fontId="6" fillId="5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D8E4BC"/>
      <color rgb="FFECF1AF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869157</xdr:colOff>
      <xdr:row>12</xdr:row>
      <xdr:rowOff>142875</xdr:rowOff>
    </xdr:to>
    <xdr:sp macro="" textlink="">
      <xdr:nvSpPr>
        <xdr:cNvPr id="2" name="pole tekstowe 1"/>
        <xdr:cNvSpPr txBox="1"/>
      </xdr:nvSpPr>
      <xdr:spPr>
        <a:xfrm>
          <a:off x="119063" y="59531"/>
          <a:ext cx="6953250" cy="1976438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Opis przedsięwzięcia</a:t>
          </a:r>
        </a:p>
        <a:p>
          <a:r>
            <a:rPr lang="pl-PL" sz="1100"/>
            <a:t>Gmina XYZ planuje pozyskać dofinansowanie</a:t>
          </a:r>
          <a:r>
            <a:rPr lang="pl-PL" sz="1100" baseline="0"/>
            <a:t> w ramach działania 4.2 Gospodarka wodno-ściekowa. Realizacja przedmiotowej inwestycji przyczyni się do rozbudowy sieci kanalizacyjnej Zakładu Usług Komunalnych (operator). W wyniku realizacji inwestycji spodziewany jest wzrost liczby użytkowników podłączonych do sieci kanalizacyjnej o 500 osób.</a:t>
          </a:r>
        </a:p>
        <a:p>
          <a:r>
            <a:rPr lang="pl-PL" sz="1100" baseline="0"/>
            <a:t>Maksymalny poziom dofinansowania dla przedmiotowej osi priorytetowej wynosi 85%. Projekt kwalifikuje się do projektów generujących dochód. Wielkość dofinansowania zostanie obliczona na podstawie kalkulacji luki finansowej.</a:t>
          </a:r>
        </a:p>
        <a:p>
          <a:r>
            <a:rPr lang="pl-PL" sz="1100" baseline="0"/>
            <a:t>Analiza została sporządzona  metodą złożoną, w cenach brutto, ponieważ VAT jest kosztem kwalifikowanym dla wnioskodawcy. Ponadto została przeprowadzona jednocześnie z punktu widzenia właściciela infrastruktury, jak i podmiotu gospodarczego ją eksploatującego.</a:t>
          </a:r>
        </a:p>
        <a:p>
          <a:r>
            <a:rPr lang="pl-PL" sz="1100"/>
            <a:t>Wkład</a:t>
          </a:r>
          <a:r>
            <a:rPr lang="pl-PL" sz="1100" baseline="0"/>
            <a:t> własny wnioskodawca pokryje z własnych środków pieniężnych.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43"/>
  <sheetViews>
    <sheetView tabSelected="1" zoomScale="80" zoomScaleNormal="80" workbookViewId="0">
      <selection activeCell="I12" sqref="I12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35" ht="5.0999999999999996" customHeight="1" x14ac:dyDescent="0.2"/>
    <row r="2" spans="2:35" ht="12.75" customHeight="1" x14ac:dyDescent="0.2"/>
    <row r="3" spans="2:35" ht="12.75" customHeight="1" x14ac:dyDescent="0.2"/>
    <row r="4" spans="2:35" ht="12.75" customHeight="1" x14ac:dyDescent="0.2"/>
    <row r="5" spans="2:35" ht="12.75" customHeight="1" x14ac:dyDescent="0.2"/>
    <row r="6" spans="2:35" ht="12.75" customHeight="1" x14ac:dyDescent="0.2"/>
    <row r="7" spans="2:35" ht="12.75" customHeight="1" x14ac:dyDescent="0.2"/>
    <row r="8" spans="2:35" ht="12.75" customHeight="1" x14ac:dyDescent="0.2"/>
    <row r="9" spans="2:35" ht="12.75" customHeight="1" x14ac:dyDescent="0.2"/>
    <row r="10" spans="2:35" ht="12.75" customHeight="1" x14ac:dyDescent="0.2"/>
    <row r="11" spans="2:35" ht="12.75" customHeight="1" x14ac:dyDescent="0.2"/>
    <row r="12" spans="2:35" ht="12.75" customHeight="1" x14ac:dyDescent="0.2"/>
    <row r="13" spans="2:35" ht="12.75" customHeight="1" x14ac:dyDescent="0.2"/>
    <row r="14" spans="2:35" ht="12.75" customHeight="1" x14ac:dyDescent="0.2"/>
    <row r="15" spans="2:35" ht="15" x14ac:dyDescent="0.25">
      <c r="B15" s="4" t="s">
        <v>150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2:35" ht="15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2:35" ht="30" x14ac:dyDescent="0.25">
      <c r="B17" s="6" t="s">
        <v>3</v>
      </c>
      <c r="C17" s="7" t="s">
        <v>90</v>
      </c>
      <c r="D17" s="7" t="s">
        <v>91</v>
      </c>
      <c r="E17" s="7" t="s">
        <v>92</v>
      </c>
      <c r="F17" s="7" t="s">
        <v>93</v>
      </c>
      <c r="G17" s="7" t="s">
        <v>94</v>
      </c>
      <c r="H17" s="7" t="s">
        <v>95</v>
      </c>
      <c r="I17" s="7" t="s">
        <v>96</v>
      </c>
      <c r="J17" s="7" t="s">
        <v>97</v>
      </c>
      <c r="K17" s="7" t="s">
        <v>98</v>
      </c>
      <c r="L17" s="7" t="s">
        <v>99</v>
      </c>
      <c r="M17" s="7" t="s">
        <v>100</v>
      </c>
      <c r="N17" s="7" t="s">
        <v>101</v>
      </c>
      <c r="O17" s="7" t="s">
        <v>102</v>
      </c>
      <c r="P17" s="7" t="s">
        <v>103</v>
      </c>
      <c r="Q17" s="7" t="s">
        <v>104</v>
      </c>
      <c r="R17" s="7" t="s">
        <v>159</v>
      </c>
      <c r="S17" s="7" t="s">
        <v>160</v>
      </c>
      <c r="T17" s="7" t="s">
        <v>161</v>
      </c>
      <c r="U17" s="7" t="s">
        <v>162</v>
      </c>
      <c r="V17" s="7" t="s">
        <v>163</v>
      </c>
      <c r="W17" s="7" t="s">
        <v>164</v>
      </c>
      <c r="X17" s="7" t="s">
        <v>165</v>
      </c>
      <c r="Y17" s="7" t="s">
        <v>166</v>
      </c>
      <c r="Z17" s="7" t="s">
        <v>167</v>
      </c>
      <c r="AA17" s="7" t="s">
        <v>168</v>
      </c>
      <c r="AB17" s="7" t="s">
        <v>169</v>
      </c>
      <c r="AC17" s="7" t="s">
        <v>170</v>
      </c>
      <c r="AD17" s="7" t="s">
        <v>171</v>
      </c>
      <c r="AE17" s="7" t="s">
        <v>172</v>
      </c>
      <c r="AF17" s="7" t="s">
        <v>173</v>
      </c>
      <c r="AG17" s="5"/>
      <c r="AH17" s="5"/>
      <c r="AI17" s="5"/>
    </row>
    <row r="18" spans="2:35" ht="15" x14ac:dyDescent="0.25">
      <c r="B18" s="8" t="s">
        <v>4</v>
      </c>
      <c r="C18" s="9">
        <v>0</v>
      </c>
      <c r="D18" s="9">
        <v>1</v>
      </c>
      <c r="E18" s="9">
        <v>2</v>
      </c>
      <c r="F18" s="9">
        <v>3</v>
      </c>
      <c r="G18" s="9">
        <v>4</v>
      </c>
      <c r="H18" s="9">
        <v>5</v>
      </c>
      <c r="I18" s="9">
        <v>6</v>
      </c>
      <c r="J18" s="9">
        <v>7</v>
      </c>
      <c r="K18" s="9">
        <v>8</v>
      </c>
      <c r="L18" s="9">
        <v>9</v>
      </c>
      <c r="M18" s="9">
        <v>10</v>
      </c>
      <c r="N18" s="9">
        <v>11</v>
      </c>
      <c r="O18" s="9">
        <v>12</v>
      </c>
      <c r="P18" s="9">
        <v>13</v>
      </c>
      <c r="Q18" s="9">
        <v>14</v>
      </c>
      <c r="R18" s="9">
        <v>15</v>
      </c>
      <c r="S18" s="9">
        <v>16</v>
      </c>
      <c r="T18" s="9">
        <v>17</v>
      </c>
      <c r="U18" s="9">
        <v>18</v>
      </c>
      <c r="V18" s="9">
        <v>19</v>
      </c>
      <c r="W18" s="9">
        <v>20</v>
      </c>
      <c r="X18" s="9">
        <v>21</v>
      </c>
      <c r="Y18" s="9">
        <v>22</v>
      </c>
      <c r="Z18" s="9">
        <v>23</v>
      </c>
      <c r="AA18" s="9">
        <v>24</v>
      </c>
      <c r="AB18" s="9">
        <v>25</v>
      </c>
      <c r="AC18" s="9">
        <v>26</v>
      </c>
      <c r="AD18" s="9">
        <v>27</v>
      </c>
      <c r="AE18" s="9">
        <v>28</v>
      </c>
      <c r="AF18" s="9">
        <v>29</v>
      </c>
      <c r="AG18" s="5"/>
      <c r="AH18" s="5"/>
      <c r="AI18" s="5"/>
    </row>
    <row r="19" spans="2:35" ht="15" x14ac:dyDescent="0.25">
      <c r="B19" s="8" t="s">
        <v>1</v>
      </c>
      <c r="C19" s="10">
        <v>3.4000000000000002E-2</v>
      </c>
      <c r="D19" s="10">
        <v>3.6999999999999998E-2</v>
      </c>
      <c r="E19" s="10">
        <v>3.9E-2</v>
      </c>
      <c r="F19" s="10">
        <v>0.04</v>
      </c>
      <c r="G19" s="10">
        <v>0.04</v>
      </c>
      <c r="H19" s="10">
        <v>3.7999999999999999E-2</v>
      </c>
      <c r="I19" s="10">
        <v>3.6999999999999998E-2</v>
      </c>
      <c r="J19" s="10">
        <v>3.4000000000000002E-2</v>
      </c>
      <c r="K19" s="10">
        <v>3.2000000000000001E-2</v>
      </c>
      <c r="L19" s="10">
        <v>3.1E-2</v>
      </c>
      <c r="M19" s="10">
        <v>0.03</v>
      </c>
      <c r="N19" s="10">
        <v>2.9000000000000001E-2</v>
      </c>
      <c r="O19" s="10">
        <v>2.9000000000000001E-2</v>
      </c>
      <c r="P19" s="10">
        <v>2.9000000000000001E-2</v>
      </c>
      <c r="Q19" s="10">
        <v>2.8000000000000001E-2</v>
      </c>
      <c r="R19" s="10">
        <v>2.8000000000000001E-2</v>
      </c>
      <c r="S19" s="10">
        <v>2.8000000000000001E-2</v>
      </c>
      <c r="T19" s="10">
        <v>2.7E-2</v>
      </c>
      <c r="U19" s="10">
        <v>2.7E-2</v>
      </c>
      <c r="V19" s="10">
        <v>2.5999999999999999E-2</v>
      </c>
      <c r="W19" s="10">
        <v>2.5000000000000001E-2</v>
      </c>
      <c r="X19" s="10">
        <v>2.5000000000000001E-2</v>
      </c>
      <c r="Y19" s="10">
        <v>2.4E-2</v>
      </c>
      <c r="Z19" s="10">
        <v>2.4E-2</v>
      </c>
      <c r="AA19" s="10">
        <v>2.4E-2</v>
      </c>
      <c r="AB19" s="10">
        <v>2.3E-2</v>
      </c>
      <c r="AC19" s="10">
        <v>2.3E-2</v>
      </c>
      <c r="AD19" s="10">
        <v>2.3E-2</v>
      </c>
      <c r="AE19" s="10">
        <v>2.3E-2</v>
      </c>
      <c r="AF19" s="10">
        <v>2.3E-2</v>
      </c>
      <c r="AG19" s="5"/>
      <c r="AH19" s="5"/>
      <c r="AI19" s="5"/>
    </row>
    <row r="20" spans="2:35" ht="15" x14ac:dyDescent="0.25">
      <c r="B20" s="8" t="s">
        <v>0</v>
      </c>
      <c r="C20" s="10">
        <v>3.1E-2</v>
      </c>
      <c r="D20" s="10">
        <v>2.5000000000000001E-2</v>
      </c>
      <c r="E20" s="10">
        <v>2.7E-2</v>
      </c>
      <c r="F20" s="10">
        <v>2.5999999999999999E-2</v>
      </c>
      <c r="G20" s="10">
        <v>2.8000000000000001E-2</v>
      </c>
      <c r="H20" s="10">
        <v>2.8000000000000001E-2</v>
      </c>
      <c r="I20" s="10">
        <v>2.8000000000000001E-2</v>
      </c>
      <c r="J20" s="10">
        <v>2.8000000000000001E-2</v>
      </c>
      <c r="K20" s="10">
        <v>2.8000000000000001E-2</v>
      </c>
      <c r="L20" s="10">
        <v>2.8000000000000001E-2</v>
      </c>
      <c r="M20" s="10">
        <v>2.8000000000000001E-2</v>
      </c>
      <c r="N20" s="10">
        <v>2.8000000000000001E-2</v>
      </c>
      <c r="O20" s="10">
        <v>2.8000000000000001E-2</v>
      </c>
      <c r="P20" s="10">
        <v>2.8000000000000001E-2</v>
      </c>
      <c r="Q20" s="10">
        <v>2.8000000000000001E-2</v>
      </c>
      <c r="R20" s="10">
        <v>2.8000000000000001E-2</v>
      </c>
      <c r="S20" s="10">
        <v>2.8000000000000001E-2</v>
      </c>
      <c r="T20" s="10">
        <v>2.8000000000000001E-2</v>
      </c>
      <c r="U20" s="10">
        <v>2.8000000000000001E-2</v>
      </c>
      <c r="V20" s="10">
        <v>2.8000000000000001E-2</v>
      </c>
      <c r="W20" s="10">
        <v>2.8000000000000001E-2</v>
      </c>
      <c r="X20" s="10">
        <v>2.8000000000000001E-2</v>
      </c>
      <c r="Y20" s="10">
        <v>2.8000000000000001E-2</v>
      </c>
      <c r="Z20" s="10">
        <v>2.8000000000000001E-2</v>
      </c>
      <c r="AA20" s="10">
        <v>2.8000000000000001E-2</v>
      </c>
      <c r="AB20" s="10">
        <v>2.8000000000000001E-2</v>
      </c>
      <c r="AC20" s="10">
        <v>2.8000000000000001E-2</v>
      </c>
      <c r="AD20" s="10">
        <v>2.8000000000000001E-2</v>
      </c>
      <c r="AE20" s="10">
        <v>2.8000000000000001E-2</v>
      </c>
      <c r="AF20" s="10">
        <v>2.8000000000000001E-2</v>
      </c>
      <c r="AG20" s="5"/>
      <c r="AH20" s="5"/>
      <c r="AI20" s="5"/>
    </row>
    <row r="21" spans="2:35" ht="15" x14ac:dyDescent="0.25">
      <c r="B21" s="8" t="s">
        <v>2</v>
      </c>
      <c r="C21" s="10">
        <v>0.04</v>
      </c>
      <c r="D21" s="10">
        <v>0.04</v>
      </c>
      <c r="E21" s="10">
        <v>0.04</v>
      </c>
      <c r="F21" s="10">
        <v>0.04</v>
      </c>
      <c r="G21" s="10">
        <v>0.04</v>
      </c>
      <c r="H21" s="10">
        <v>0.04</v>
      </c>
      <c r="I21" s="10">
        <v>0.04</v>
      </c>
      <c r="J21" s="10">
        <v>0.04</v>
      </c>
      <c r="K21" s="10">
        <v>0.04</v>
      </c>
      <c r="L21" s="10">
        <v>0.04</v>
      </c>
      <c r="M21" s="10">
        <v>0.04</v>
      </c>
      <c r="N21" s="10">
        <v>0.04</v>
      </c>
      <c r="O21" s="10">
        <v>0.04</v>
      </c>
      <c r="P21" s="10">
        <v>0.04</v>
      </c>
      <c r="Q21" s="10">
        <v>0.04</v>
      </c>
      <c r="R21" s="10">
        <v>0.04</v>
      </c>
      <c r="S21" s="10">
        <v>0.04</v>
      </c>
      <c r="T21" s="10">
        <v>0.04</v>
      </c>
      <c r="U21" s="10">
        <v>0.04</v>
      </c>
      <c r="V21" s="10">
        <v>0.04</v>
      </c>
      <c r="W21" s="10">
        <v>0.04</v>
      </c>
      <c r="X21" s="10">
        <v>0.04</v>
      </c>
      <c r="Y21" s="10">
        <v>0.04</v>
      </c>
      <c r="Z21" s="10">
        <v>0.04</v>
      </c>
      <c r="AA21" s="10">
        <v>0.04</v>
      </c>
      <c r="AB21" s="10">
        <v>0.04</v>
      </c>
      <c r="AC21" s="10">
        <v>0.04</v>
      </c>
      <c r="AD21" s="10">
        <v>0.04</v>
      </c>
      <c r="AE21" s="10">
        <v>0.04</v>
      </c>
      <c r="AF21" s="10">
        <v>0.04</v>
      </c>
      <c r="AG21" s="5"/>
      <c r="AH21" s="5"/>
      <c r="AI21" s="5"/>
    </row>
    <row r="22" spans="2:35" ht="15" x14ac:dyDescent="0.25">
      <c r="B22" s="8" t="s">
        <v>5</v>
      </c>
      <c r="C22" s="10">
        <v>0.19</v>
      </c>
      <c r="D22" s="10">
        <v>0.19</v>
      </c>
      <c r="E22" s="10">
        <v>0.19</v>
      </c>
      <c r="F22" s="10">
        <v>0.19</v>
      </c>
      <c r="G22" s="10">
        <v>0.19</v>
      </c>
      <c r="H22" s="10">
        <v>0.19</v>
      </c>
      <c r="I22" s="10">
        <v>0.19</v>
      </c>
      <c r="J22" s="10">
        <v>0.19</v>
      </c>
      <c r="K22" s="10">
        <v>0.19</v>
      </c>
      <c r="L22" s="10">
        <v>0.19</v>
      </c>
      <c r="M22" s="10">
        <v>0.19</v>
      </c>
      <c r="N22" s="10">
        <v>0.19</v>
      </c>
      <c r="O22" s="10">
        <v>0.19</v>
      </c>
      <c r="P22" s="10">
        <v>0.19</v>
      </c>
      <c r="Q22" s="10">
        <v>0.19</v>
      </c>
      <c r="R22" s="10">
        <v>0.19</v>
      </c>
      <c r="S22" s="10">
        <v>0.19</v>
      </c>
      <c r="T22" s="10">
        <v>0.19</v>
      </c>
      <c r="U22" s="10">
        <v>0.19</v>
      </c>
      <c r="V22" s="10">
        <v>0.19</v>
      </c>
      <c r="W22" s="10">
        <v>0.19</v>
      </c>
      <c r="X22" s="10">
        <v>0.19</v>
      </c>
      <c r="Y22" s="10">
        <v>0.19</v>
      </c>
      <c r="Z22" s="10">
        <v>0.19</v>
      </c>
      <c r="AA22" s="10">
        <v>0.19</v>
      </c>
      <c r="AB22" s="10">
        <v>0.19</v>
      </c>
      <c r="AC22" s="10">
        <v>0.19</v>
      </c>
      <c r="AD22" s="10">
        <v>0.19</v>
      </c>
      <c r="AE22" s="10">
        <v>0.19</v>
      </c>
      <c r="AF22" s="10">
        <v>0.19</v>
      </c>
      <c r="AG22" s="5"/>
      <c r="AH22" s="5"/>
      <c r="AI22" s="5"/>
    </row>
    <row r="23" spans="2:35" ht="30" x14ac:dyDescent="0.25">
      <c r="B23" s="8" t="s">
        <v>176</v>
      </c>
      <c r="C23" s="11">
        <v>581843</v>
      </c>
      <c r="D23" s="11">
        <v>585229</v>
      </c>
      <c r="E23" s="11">
        <v>588529</v>
      </c>
      <c r="F23" s="11">
        <v>591773</v>
      </c>
      <c r="G23" s="11">
        <v>594948</v>
      </c>
      <c r="H23" s="11">
        <v>598045</v>
      </c>
      <c r="I23" s="11">
        <v>601031</v>
      </c>
      <c r="J23" s="11">
        <v>603885</v>
      </c>
      <c r="K23" s="11">
        <v>606606</v>
      </c>
      <c r="L23" s="11">
        <v>609173</v>
      </c>
      <c r="M23" s="11">
        <v>611595</v>
      </c>
      <c r="N23" s="11">
        <v>613874</v>
      </c>
      <c r="O23" s="11">
        <v>616014</v>
      </c>
      <c r="P23" s="11">
        <v>618022</v>
      </c>
      <c r="Q23" s="11">
        <v>619892</v>
      </c>
      <c r="R23" s="11">
        <v>621630</v>
      </c>
      <c r="S23" s="11">
        <v>623236</v>
      </c>
      <c r="T23" s="11">
        <v>624731</v>
      </c>
      <c r="U23" s="11">
        <v>626114</v>
      </c>
      <c r="V23" s="11">
        <v>627401</v>
      </c>
      <c r="W23" s="11">
        <v>628600</v>
      </c>
      <c r="X23" s="11">
        <v>629734</v>
      </c>
      <c r="Y23" s="11">
        <v>630812</v>
      </c>
      <c r="Z23" s="11">
        <v>631848</v>
      </c>
      <c r="AA23" s="11">
        <v>632854</v>
      </c>
      <c r="AB23" s="11">
        <v>633828</v>
      </c>
      <c r="AC23" s="11">
        <v>634782</v>
      </c>
      <c r="AD23" s="11">
        <v>635710</v>
      </c>
      <c r="AE23" s="11">
        <v>636625</v>
      </c>
      <c r="AF23" s="11">
        <v>637513</v>
      </c>
      <c r="AG23" s="5"/>
      <c r="AH23" s="5"/>
      <c r="AI23" s="5"/>
    </row>
    <row r="24" spans="2:35" ht="30" x14ac:dyDescent="0.25">
      <c r="B24" s="8" t="s">
        <v>177</v>
      </c>
      <c r="C24" s="10">
        <f>(C23-578304)/578304</f>
        <v>6.1196187472332894E-3</v>
      </c>
      <c r="D24" s="10">
        <f>(D23-C23)/C23</f>
        <v>5.8194392645438721E-3</v>
      </c>
      <c r="E24" s="10">
        <f t="shared" ref="E24:J24" si="0">(E23-D23)/D23</f>
        <v>5.6388183087304287E-3</v>
      </c>
      <c r="F24" s="10">
        <f t="shared" si="0"/>
        <v>5.512047834516226E-3</v>
      </c>
      <c r="G24" s="10">
        <f t="shared" si="0"/>
        <v>5.3652329525003678E-3</v>
      </c>
      <c r="H24" s="10">
        <f t="shared" si="0"/>
        <v>5.2054969509940366E-3</v>
      </c>
      <c r="I24" s="10">
        <f t="shared" si="0"/>
        <v>4.9929353142322067E-3</v>
      </c>
      <c r="J24" s="10">
        <f t="shared" si="0"/>
        <v>4.7485071485497419E-3</v>
      </c>
      <c r="K24" s="10">
        <f t="shared" ref="K24" si="1">(K23-J23)/J23</f>
        <v>4.5058247845202312E-3</v>
      </c>
      <c r="L24" s="10">
        <f t="shared" ref="L24" si="2">(L23-K23)/K23</f>
        <v>4.2317418555042315E-3</v>
      </c>
      <c r="M24" s="10">
        <f t="shared" ref="M24" si="3">(M23-L23)/L23</f>
        <v>3.9758820564929831E-3</v>
      </c>
      <c r="N24" s="10">
        <f t="shared" ref="N24" si="4">(N23-M23)/M23</f>
        <v>3.7263221576369983E-3</v>
      </c>
      <c r="O24" s="10">
        <f t="shared" ref="O24:P24" si="5">(O23-N23)/N23</f>
        <v>3.48605739940118E-3</v>
      </c>
      <c r="P24" s="10">
        <f t="shared" si="5"/>
        <v>3.2596661764180686E-3</v>
      </c>
      <c r="Q24" s="10">
        <f t="shared" ref="Q24" si="6">(Q23-P23)/P23</f>
        <v>3.0257822537061788E-3</v>
      </c>
      <c r="R24" s="10">
        <f t="shared" ref="R24" si="7">(R23-Q23)/Q23</f>
        <v>2.8037141953759686E-3</v>
      </c>
      <c r="S24" s="10">
        <f t="shared" ref="S24" si="8">(S23-R23)/R23</f>
        <v>2.583530395894664E-3</v>
      </c>
      <c r="T24" s="10">
        <f t="shared" ref="T24" si="9">(T23-S23)/S23</f>
        <v>2.3987702892644199E-3</v>
      </c>
      <c r="U24" s="10">
        <f t="shared" ref="U24:V24" si="10">(U23-T23)/T23</f>
        <v>2.2137527992047777E-3</v>
      </c>
      <c r="V24" s="10">
        <f t="shared" si="10"/>
        <v>2.055536212255276E-3</v>
      </c>
      <c r="W24" s="10">
        <f t="shared" ref="W24" si="11">(W23-V23)/V23</f>
        <v>1.9110584777518684E-3</v>
      </c>
      <c r="X24" s="10">
        <f t="shared" ref="X24" si="12">(X23-W23)/W23</f>
        <v>1.8040089086859689E-3</v>
      </c>
      <c r="Y24" s="10">
        <f t="shared" ref="Y24" si="13">(Y23-X23)/X23</f>
        <v>1.7118338854182878E-3</v>
      </c>
      <c r="Z24" s="10">
        <f t="shared" ref="Z24" si="14">(Z23-Y23)/Y23</f>
        <v>1.6423276665630965E-3</v>
      </c>
      <c r="AA24" s="10">
        <f t="shared" ref="AA24:AB24" si="15">(AA23-Z23)/Z23</f>
        <v>1.5921550752712678E-3</v>
      </c>
      <c r="AB24" s="10">
        <f t="shared" si="15"/>
        <v>1.5390595619210749E-3</v>
      </c>
      <c r="AC24" s="10">
        <f t="shared" ref="AC24" si="16">(AC23-AB23)/AB23</f>
        <v>1.5051401957628884E-3</v>
      </c>
      <c r="AD24" s="10">
        <f t="shared" ref="AD24" si="17">(AD23-AC23)/AC23</f>
        <v>1.4619192100595165E-3</v>
      </c>
      <c r="AE24" s="10">
        <f t="shared" ref="AE24" si="18">(AE23-AD23)/AD23</f>
        <v>1.4393355460823331E-3</v>
      </c>
      <c r="AF24" s="10">
        <f t="shared" ref="AF24" si="19">(AF23-AE23)/AE23</f>
        <v>1.394855684272531E-3</v>
      </c>
      <c r="AG24" s="5"/>
      <c r="AH24" s="5"/>
      <c r="AI24" s="5"/>
    </row>
    <row r="25" spans="2:35" ht="15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5"/>
      <c r="AH25" s="5"/>
      <c r="AI25" s="5"/>
    </row>
    <row r="26" spans="2:35" ht="15" x14ac:dyDescent="0.25">
      <c r="B26" s="4" t="s">
        <v>199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2:35" ht="15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2:35" ht="15" x14ac:dyDescent="0.25">
      <c r="B28" s="30" t="s">
        <v>127</v>
      </c>
      <c r="C28" s="31">
        <v>2015</v>
      </c>
      <c r="D28" s="31">
        <v>2016</v>
      </c>
      <c r="E28" s="31" t="s">
        <v>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2:35" ht="15" x14ac:dyDescent="0.25">
      <c r="B29" s="56" t="s">
        <v>7</v>
      </c>
      <c r="C29" s="57"/>
      <c r="D29" s="57"/>
      <c r="E29" s="58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2:35" ht="15" x14ac:dyDescent="0.25">
      <c r="B30" s="8" t="s">
        <v>153</v>
      </c>
      <c r="C30" s="16">
        <f>C41+C52</f>
        <v>615000</v>
      </c>
      <c r="D30" s="16">
        <f>D41+D52</f>
        <v>0</v>
      </c>
      <c r="E30" s="16">
        <f>C30+D30</f>
        <v>615000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2:35" ht="15" x14ac:dyDescent="0.25">
      <c r="B31" s="17" t="s">
        <v>154</v>
      </c>
      <c r="C31" s="16">
        <f>C42+C53</f>
        <v>0</v>
      </c>
      <c r="D31" s="16">
        <f>D42+D53</f>
        <v>6150000</v>
      </c>
      <c r="E31" s="16">
        <f>C31+D31</f>
        <v>6150000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2:35" ht="15" x14ac:dyDescent="0.25">
      <c r="B32" s="18" t="s">
        <v>8</v>
      </c>
      <c r="C32" s="19">
        <f>C30+C31</f>
        <v>615000</v>
      </c>
      <c r="D32" s="19">
        <f t="shared" ref="D32:E32" si="20">D30+D31</f>
        <v>6150000</v>
      </c>
      <c r="E32" s="19">
        <f t="shared" si="20"/>
        <v>6765000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2:35" ht="15" x14ac:dyDescent="0.25">
      <c r="B33" s="56" t="s">
        <v>9</v>
      </c>
      <c r="C33" s="57"/>
      <c r="D33" s="57"/>
      <c r="E33" s="58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2:35" ht="15" x14ac:dyDescent="0.25">
      <c r="B34" s="8" t="str">
        <f>B30</f>
        <v>Dokumentacja</v>
      </c>
      <c r="C34" s="16">
        <f>C45+C56</f>
        <v>0</v>
      </c>
      <c r="D34" s="16">
        <f>D45+D56</f>
        <v>0</v>
      </c>
      <c r="E34" s="16">
        <f>C34+D34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2:35" ht="15" x14ac:dyDescent="0.25">
      <c r="B35" s="17" t="str">
        <f>B31</f>
        <v>Roboty budowlane</v>
      </c>
      <c r="C35" s="16">
        <f>C46+C57</f>
        <v>0</v>
      </c>
      <c r="D35" s="16">
        <f>D46+D57</f>
        <v>0</v>
      </c>
      <c r="E35" s="16">
        <f t="shared" ref="E35" si="21">C35+D35</f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2:35" ht="15" x14ac:dyDescent="0.25">
      <c r="B36" s="18" t="s">
        <v>10</v>
      </c>
      <c r="C36" s="19">
        <f>C34+C35</f>
        <v>0</v>
      </c>
      <c r="D36" s="19">
        <f t="shared" ref="D36:E36" si="22">D34+D35</f>
        <v>0</v>
      </c>
      <c r="E36" s="19">
        <f t="shared" si="22"/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2:35" ht="15" x14ac:dyDescent="0.25">
      <c r="B37" s="18" t="s">
        <v>122</v>
      </c>
      <c r="C37" s="19">
        <f>C32+C36</f>
        <v>615000</v>
      </c>
      <c r="D37" s="19">
        <f>D32+D36</f>
        <v>6150000</v>
      </c>
      <c r="E37" s="19">
        <f>E32+E36</f>
        <v>6765000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2:35" ht="15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2:35" ht="15" x14ac:dyDescent="0.25">
      <c r="B39" s="14" t="s">
        <v>128</v>
      </c>
      <c r="C39" s="15">
        <v>2015</v>
      </c>
      <c r="D39" s="15">
        <v>2016</v>
      </c>
      <c r="E39" s="15" t="s">
        <v>6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2:35" ht="15" x14ac:dyDescent="0.25">
      <c r="B40" s="56" t="s">
        <v>7</v>
      </c>
      <c r="C40" s="57"/>
      <c r="D40" s="57"/>
      <c r="E40" s="58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2:35" ht="15" x14ac:dyDescent="0.25">
      <c r="B41" s="8" t="str">
        <f>B30</f>
        <v>Dokumentacja</v>
      </c>
      <c r="C41" s="16">
        <v>500000</v>
      </c>
      <c r="D41" s="16">
        <v>0</v>
      </c>
      <c r="E41" s="16">
        <f>C41+D41</f>
        <v>500000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2:35" ht="15" x14ac:dyDescent="0.25">
      <c r="B42" s="17" t="str">
        <f>B31</f>
        <v>Roboty budowlane</v>
      </c>
      <c r="C42" s="16">
        <v>0</v>
      </c>
      <c r="D42" s="16">
        <v>5000000</v>
      </c>
      <c r="E42" s="16">
        <f>C42+D42</f>
        <v>5000000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2:35" ht="15" x14ac:dyDescent="0.25">
      <c r="B43" s="18" t="s">
        <v>8</v>
      </c>
      <c r="C43" s="19">
        <f>C41+C42</f>
        <v>500000</v>
      </c>
      <c r="D43" s="19">
        <f t="shared" ref="D43:E43" si="23">D41+D42</f>
        <v>5000000</v>
      </c>
      <c r="E43" s="19">
        <f t="shared" si="23"/>
        <v>5500000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2:35" ht="15" x14ac:dyDescent="0.25">
      <c r="B44" s="56" t="s">
        <v>9</v>
      </c>
      <c r="C44" s="57"/>
      <c r="D44" s="57"/>
      <c r="E44" s="58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2:35" ht="15" x14ac:dyDescent="0.25">
      <c r="B45" s="8" t="str">
        <f>B30</f>
        <v>Dokumentacja</v>
      </c>
      <c r="C45" s="16">
        <v>0</v>
      </c>
      <c r="D45" s="16">
        <v>0</v>
      </c>
      <c r="E45" s="16">
        <f>C45+D45</f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2:35" ht="15" x14ac:dyDescent="0.25">
      <c r="B46" s="17" t="str">
        <f>B31</f>
        <v>Roboty budowlane</v>
      </c>
      <c r="C46" s="16">
        <v>0</v>
      </c>
      <c r="D46" s="16">
        <v>0</v>
      </c>
      <c r="E46" s="16">
        <f t="shared" ref="E46" si="24">C46+D46</f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2:35" ht="15" x14ac:dyDescent="0.25">
      <c r="B47" s="18" t="s">
        <v>10</v>
      </c>
      <c r="C47" s="19">
        <f>C45+C46</f>
        <v>0</v>
      </c>
      <c r="D47" s="19">
        <f t="shared" ref="D47:E47" si="25">D45+D46</f>
        <v>0</v>
      </c>
      <c r="E47" s="19">
        <f t="shared" si="25"/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2:35" ht="15" x14ac:dyDescent="0.25">
      <c r="B48" s="18" t="s">
        <v>123</v>
      </c>
      <c r="C48" s="19">
        <f>C43+C47</f>
        <v>500000</v>
      </c>
      <c r="D48" s="19">
        <f>D43+D47</f>
        <v>5000000</v>
      </c>
      <c r="E48" s="19">
        <f>E43+E47</f>
        <v>5500000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2:35" ht="15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2:35" ht="15" x14ac:dyDescent="0.25">
      <c r="B50" s="14" t="s">
        <v>129</v>
      </c>
      <c r="C50" s="15">
        <v>2015</v>
      </c>
      <c r="D50" s="15">
        <v>2016</v>
      </c>
      <c r="E50" s="15" t="s">
        <v>6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2:35" ht="15" x14ac:dyDescent="0.25">
      <c r="B51" s="56" t="s">
        <v>7</v>
      </c>
      <c r="C51" s="57"/>
      <c r="D51" s="57"/>
      <c r="E51" s="58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2:35" ht="15" x14ac:dyDescent="0.25">
      <c r="B52" s="8" t="str">
        <f>B30</f>
        <v>Dokumentacja</v>
      </c>
      <c r="C52" s="16">
        <f>ROUND((C41+C45)*0.23,2)</f>
        <v>115000</v>
      </c>
      <c r="D52" s="16">
        <f>ROUND((D41+D45)*0.23,2)</f>
        <v>0</v>
      </c>
      <c r="E52" s="16">
        <f>C52+D52</f>
        <v>115000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2:35" ht="15" x14ac:dyDescent="0.25">
      <c r="B53" s="17" t="str">
        <f>B31</f>
        <v>Roboty budowlane</v>
      </c>
      <c r="C53" s="16">
        <f>ROUND((C42+C46)*0.23,2)</f>
        <v>0</v>
      </c>
      <c r="D53" s="16">
        <f>ROUND((D42+D46)*0.23,2)</f>
        <v>1150000</v>
      </c>
      <c r="E53" s="16">
        <f>C53+D53</f>
        <v>1150000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2:35" ht="15" x14ac:dyDescent="0.25">
      <c r="B54" s="18" t="s">
        <v>8</v>
      </c>
      <c r="C54" s="19">
        <f>C52+C53</f>
        <v>115000</v>
      </c>
      <c r="D54" s="19">
        <f t="shared" ref="D54:E54" si="26">D52+D53</f>
        <v>1150000</v>
      </c>
      <c r="E54" s="19">
        <f t="shared" si="26"/>
        <v>1265000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2:35" ht="15" x14ac:dyDescent="0.25">
      <c r="B55" s="56" t="s">
        <v>9</v>
      </c>
      <c r="C55" s="57"/>
      <c r="D55" s="57"/>
      <c r="E55" s="58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2:35" ht="15" x14ac:dyDescent="0.25">
      <c r="B56" s="8" t="str">
        <f>B30</f>
        <v>Dokumentacja</v>
      </c>
      <c r="C56" s="16">
        <v>0</v>
      </c>
      <c r="D56" s="16">
        <v>0</v>
      </c>
      <c r="E56" s="16">
        <f>C56+D56</f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2:35" ht="15" x14ac:dyDescent="0.25">
      <c r="B57" s="17" t="str">
        <f>B31</f>
        <v>Roboty budowlane</v>
      </c>
      <c r="C57" s="16">
        <v>0</v>
      </c>
      <c r="D57" s="16">
        <v>0</v>
      </c>
      <c r="E57" s="16">
        <f t="shared" ref="E57" si="27">C57+D57</f>
        <v>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2:35" ht="15" x14ac:dyDescent="0.25">
      <c r="B58" s="18" t="s">
        <v>10</v>
      </c>
      <c r="C58" s="19">
        <f>C56+C57</f>
        <v>0</v>
      </c>
      <c r="D58" s="19">
        <f>D56+D57</f>
        <v>0</v>
      </c>
      <c r="E58" s="19">
        <f>E56+E57</f>
        <v>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2:35" ht="15" x14ac:dyDescent="0.25">
      <c r="B59" s="18" t="s">
        <v>124</v>
      </c>
      <c r="C59" s="19">
        <f>C54+C58</f>
        <v>115000</v>
      </c>
      <c r="D59" s="19">
        <f>D54+D58</f>
        <v>1150000</v>
      </c>
      <c r="E59" s="19">
        <f>E54+E58</f>
        <v>1265000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2:35" ht="15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2:35" ht="15" x14ac:dyDescent="0.25">
      <c r="B61" s="4" t="s">
        <v>200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2:35" ht="15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2:35" ht="30" x14ac:dyDescent="0.25">
      <c r="B63" s="20" t="s">
        <v>146</v>
      </c>
      <c r="C63" s="10">
        <v>0.85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2:35" ht="15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2:35" ht="15" x14ac:dyDescent="0.25">
      <c r="B65" s="4" t="s">
        <v>151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2:35" ht="15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2:35" ht="30" x14ac:dyDescent="0.25">
      <c r="B67" s="32" t="s">
        <v>147</v>
      </c>
      <c r="C67" s="7" t="s">
        <v>125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2:35" ht="15" x14ac:dyDescent="0.25">
      <c r="B68" s="8" t="s">
        <v>126</v>
      </c>
      <c r="C68" s="16">
        <v>1000000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2:35" ht="15" x14ac:dyDescent="0.25">
      <c r="B69" s="8" t="s">
        <v>11</v>
      </c>
      <c r="C69" s="16">
        <v>5000000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2:35" ht="15" x14ac:dyDescent="0.25">
      <c r="B70" s="8" t="s">
        <v>12</v>
      </c>
      <c r="C70" s="16">
        <v>10000000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2:35" ht="15" x14ac:dyDescent="0.25">
      <c r="B71" s="8" t="s">
        <v>13</v>
      </c>
      <c r="C71" s="16">
        <v>500000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2:35" ht="15" x14ac:dyDescent="0.25">
      <c r="B72" s="8" t="s">
        <v>14</v>
      </c>
      <c r="C72" s="16">
        <v>20000000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2:35" ht="15" x14ac:dyDescent="0.25">
      <c r="B73" s="8" t="s">
        <v>15</v>
      </c>
      <c r="C73" s="16">
        <v>5000000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2:35" ht="15" x14ac:dyDescent="0.25">
      <c r="B74" s="8" t="s">
        <v>16</v>
      </c>
      <c r="C74" s="16">
        <v>1000000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2:35" ht="15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2:35" ht="15" x14ac:dyDescent="0.25">
      <c r="B76" s="4" t="s">
        <v>152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2:35" ht="15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2:35" ht="30" x14ac:dyDescent="0.25">
      <c r="B78" s="32" t="s">
        <v>178</v>
      </c>
      <c r="C78" s="7" t="s">
        <v>125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2:35" ht="15" x14ac:dyDescent="0.25">
      <c r="B79" s="8" t="s">
        <v>126</v>
      </c>
      <c r="C79" s="16">
        <v>1200000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2:35" ht="15" x14ac:dyDescent="0.25">
      <c r="B80" s="8" t="s">
        <v>11</v>
      </c>
      <c r="C80" s="16">
        <v>2100000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2:35" ht="15" x14ac:dyDescent="0.25">
      <c r="B81" s="8" t="s">
        <v>12</v>
      </c>
      <c r="C81" s="16">
        <v>1700000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2:35" ht="15" x14ac:dyDescent="0.25">
      <c r="B82" s="8" t="s">
        <v>13</v>
      </c>
      <c r="C82" s="16">
        <v>900000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2:35" ht="15" x14ac:dyDescent="0.25">
      <c r="B83" s="8" t="s">
        <v>14</v>
      </c>
      <c r="C83" s="16">
        <f>1700000*0.8</f>
        <v>1360000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2:35" ht="15" x14ac:dyDescent="0.25">
      <c r="B84" s="8" t="s">
        <v>15</v>
      </c>
      <c r="C84" s="16">
        <f>1700000*0.2</f>
        <v>340000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2:35" ht="15" x14ac:dyDescent="0.25">
      <c r="B85" s="8" t="s">
        <v>16</v>
      </c>
      <c r="C85" s="16">
        <f>1300000</f>
        <v>1300000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2:35" ht="30" x14ac:dyDescent="0.25">
      <c r="B86" s="6" t="s">
        <v>179</v>
      </c>
      <c r="C86" s="7" t="s">
        <v>125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2:35" ht="15" x14ac:dyDescent="0.25">
      <c r="B87" s="8" t="s">
        <v>126</v>
      </c>
      <c r="C87" s="16">
        <v>2000000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2:35" ht="15" x14ac:dyDescent="0.25">
      <c r="B88" s="8" t="s">
        <v>11</v>
      </c>
      <c r="C88" s="16">
        <v>1500000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2:35" ht="15" x14ac:dyDescent="0.25">
      <c r="B89" s="8" t="s">
        <v>12</v>
      </c>
      <c r="C89" s="16">
        <v>2300000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2:35" ht="15" x14ac:dyDescent="0.25">
      <c r="B90" s="8" t="s">
        <v>13</v>
      </c>
      <c r="C90" s="16">
        <v>1800000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2:35" ht="15" x14ac:dyDescent="0.25">
      <c r="B91" s="8" t="s">
        <v>14</v>
      </c>
      <c r="C91" s="16">
        <f>2300000*0.8</f>
        <v>1840000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2:35" ht="15" x14ac:dyDescent="0.25">
      <c r="B92" s="8" t="s">
        <v>15</v>
      </c>
      <c r="C92" s="16">
        <f>2300000*0.2</f>
        <v>460000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2:35" ht="15" x14ac:dyDescent="0.25">
      <c r="B93" s="8" t="s">
        <v>16</v>
      </c>
      <c r="C93" s="16">
        <v>600000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2:35" ht="15" x14ac:dyDescent="0.25">
      <c r="B94" s="12"/>
      <c r="C94" s="2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2:35" ht="15" x14ac:dyDescent="0.25">
      <c r="B95" s="4" t="s">
        <v>203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2:35" ht="15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2:35" ht="30" x14ac:dyDescent="0.25">
      <c r="B97" s="32" t="s">
        <v>147</v>
      </c>
      <c r="C97" s="7" t="s">
        <v>125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2:35" ht="15" x14ac:dyDescent="0.25">
      <c r="B98" s="23" t="s">
        <v>131</v>
      </c>
      <c r="C98" s="19">
        <v>42600000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2:35" ht="15" x14ac:dyDescent="0.25">
      <c r="B99" s="12"/>
      <c r="C99" s="2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2:35" ht="15" x14ac:dyDescent="0.25">
      <c r="B100" s="4" t="s">
        <v>204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2:35" ht="15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2:35" ht="30" x14ac:dyDescent="0.25">
      <c r="B102" s="32" t="s">
        <v>147</v>
      </c>
      <c r="C102" s="7" t="s">
        <v>125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2:35" ht="15" x14ac:dyDescent="0.25">
      <c r="B103" s="8" t="s">
        <v>157</v>
      </c>
      <c r="C103" s="16">
        <v>2000000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2:35" ht="15" x14ac:dyDescent="0.25">
      <c r="B104" s="8" t="s">
        <v>158</v>
      </c>
      <c r="C104" s="16">
        <v>1800000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2:35" ht="30" x14ac:dyDescent="0.25">
      <c r="B105" s="8" t="s">
        <v>174</v>
      </c>
      <c r="C105" s="16">
        <v>60000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2:35" ht="30" x14ac:dyDescent="0.25">
      <c r="B106" s="8" t="s">
        <v>175</v>
      </c>
      <c r="C106" s="16">
        <v>50000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2:35" ht="15" x14ac:dyDescent="0.25">
      <c r="B107" s="8" t="s">
        <v>182</v>
      </c>
      <c r="C107" s="16">
        <f>SUM(C79:C85)/C103</f>
        <v>4.45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2:35" ht="15" x14ac:dyDescent="0.25">
      <c r="B108" s="8" t="s">
        <v>183</v>
      </c>
      <c r="C108" s="16">
        <f>SUM(C87:C93)/C104</f>
        <v>5.833333333333333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2:35" ht="15" x14ac:dyDescent="0.25">
      <c r="B109" s="23" t="s">
        <v>131</v>
      </c>
      <c r="C109" s="19">
        <f>C103*C107+C104*C108</f>
        <v>19400000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2:35" ht="15" x14ac:dyDescent="0.25">
      <c r="B110" s="24" t="s">
        <v>148</v>
      </c>
      <c r="C110" s="25" t="s">
        <v>132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2:35" ht="45" x14ac:dyDescent="0.25">
      <c r="B111" s="8" t="s">
        <v>186</v>
      </c>
      <c r="C111" s="16">
        <v>500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2:35" ht="15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2:35" ht="15" x14ac:dyDescent="0.25">
      <c r="B113" s="4" t="s">
        <v>205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2:35" ht="15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2:35" ht="30" x14ac:dyDescent="0.25">
      <c r="B115" s="33" t="s">
        <v>155</v>
      </c>
      <c r="C115" s="26">
        <v>2.5000000000000001E-2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2:35" ht="15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2:35" ht="15" x14ac:dyDescent="0.25">
      <c r="B117" s="4" t="s">
        <v>206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2:35" ht="15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2:35" ht="30" x14ac:dyDescent="0.25">
      <c r="B119" s="34"/>
      <c r="C119" s="7" t="s">
        <v>125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2:35" ht="30" x14ac:dyDescent="0.25">
      <c r="B120" s="8" t="s">
        <v>17</v>
      </c>
      <c r="C120" s="16">
        <f>C98</f>
        <v>42600000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2:35" ht="15" x14ac:dyDescent="0.25">
      <c r="B121" s="8" t="s">
        <v>20</v>
      </c>
      <c r="C121" s="16">
        <f>SUM(C68:C74)</f>
        <v>42500000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2:35" ht="15" x14ac:dyDescent="0.25">
      <c r="B122" s="23" t="s">
        <v>21</v>
      </c>
      <c r="C122" s="19">
        <f>C120-C121</f>
        <v>100000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2:35" ht="15" x14ac:dyDescent="0.25">
      <c r="B123" s="8" t="s">
        <v>22</v>
      </c>
      <c r="C123" s="16">
        <v>10000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2:35" ht="15" x14ac:dyDescent="0.25">
      <c r="B124" s="8" t="s">
        <v>23</v>
      </c>
      <c r="C124" s="16">
        <v>7000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2:35" ht="30" x14ac:dyDescent="0.25">
      <c r="B125" s="23" t="s">
        <v>24</v>
      </c>
      <c r="C125" s="19">
        <f>C122+C123-C124</f>
        <v>103000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2:35" ht="15" x14ac:dyDescent="0.25">
      <c r="B126" s="8" t="s">
        <v>25</v>
      </c>
      <c r="C126" s="16">
        <v>5000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2:35" ht="15" x14ac:dyDescent="0.25">
      <c r="B127" s="8" t="s">
        <v>26</v>
      </c>
      <c r="C127" s="16">
        <v>500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2:35" ht="30" x14ac:dyDescent="0.25">
      <c r="B128" s="23" t="s">
        <v>27</v>
      </c>
      <c r="C128" s="19">
        <f>C125+C126-C127</f>
        <v>107500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2:35" ht="45" x14ac:dyDescent="0.25">
      <c r="B129" s="8" t="s">
        <v>28</v>
      </c>
      <c r="C129" s="16">
        <v>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2:35" ht="15" x14ac:dyDescent="0.25">
      <c r="B130" s="23" t="s">
        <v>29</v>
      </c>
      <c r="C130" s="19">
        <f>C128+C129</f>
        <v>107500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2:35" ht="30" x14ac:dyDescent="0.25">
      <c r="B131" s="8" t="s">
        <v>30</v>
      </c>
      <c r="C131" s="16">
        <v>0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2:35" ht="15" x14ac:dyDescent="0.25">
      <c r="B132" s="23" t="s">
        <v>31</v>
      </c>
      <c r="C132" s="19">
        <f>C130-C131</f>
        <v>107500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2:35" ht="15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2:35" ht="15" x14ac:dyDescent="0.25">
      <c r="B134" s="4" t="s">
        <v>207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2:35" ht="15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2:35" ht="30" x14ac:dyDescent="0.25">
      <c r="B136" s="34"/>
      <c r="C136" s="7" t="s">
        <v>125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2:35" ht="15" x14ac:dyDescent="0.25">
      <c r="B137" s="23" t="s">
        <v>32</v>
      </c>
      <c r="C137" s="19">
        <f>C138+C139+C140+C141+C142</f>
        <v>50000000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2:35" ht="15" x14ac:dyDescent="0.25">
      <c r="B138" s="8" t="s">
        <v>33</v>
      </c>
      <c r="C138" s="16">
        <v>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2:35" ht="15" x14ac:dyDescent="0.25">
      <c r="B139" s="8" t="s">
        <v>34</v>
      </c>
      <c r="C139" s="16">
        <v>50000000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2:35" ht="15" x14ac:dyDescent="0.25">
      <c r="B140" s="8" t="s">
        <v>35</v>
      </c>
      <c r="C140" s="16">
        <v>0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2:35" ht="15" x14ac:dyDescent="0.25">
      <c r="B141" s="8" t="s">
        <v>36</v>
      </c>
      <c r="C141" s="16">
        <v>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2:35" ht="30" x14ac:dyDescent="0.25">
      <c r="B142" s="8" t="s">
        <v>37</v>
      </c>
      <c r="C142" s="16">
        <v>0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2:35" ht="15" x14ac:dyDescent="0.25">
      <c r="B143" s="23" t="s">
        <v>38</v>
      </c>
      <c r="C143" s="19">
        <f>C144+C145+C146+C147</f>
        <v>9300000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2:35" ht="15" x14ac:dyDescent="0.25">
      <c r="B144" s="8" t="s">
        <v>39</v>
      </c>
      <c r="C144" s="16">
        <v>300000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2:35" ht="15" x14ac:dyDescent="0.25">
      <c r="B145" s="8" t="s">
        <v>40</v>
      </c>
      <c r="C145" s="16">
        <v>1000000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2:35" ht="15" x14ac:dyDescent="0.25">
      <c r="B146" s="8" t="s">
        <v>41</v>
      </c>
      <c r="C146" s="16">
        <v>8000000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2:35" ht="30" x14ac:dyDescent="0.25">
      <c r="B147" s="8" t="s">
        <v>42</v>
      </c>
      <c r="C147" s="16">
        <v>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2:35" ht="15" x14ac:dyDescent="0.25">
      <c r="B148" s="23" t="s">
        <v>43</v>
      </c>
      <c r="C148" s="19">
        <f>C137+C143</f>
        <v>59300000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2:35" ht="15" x14ac:dyDescent="0.25">
      <c r="B149" s="23" t="s">
        <v>44</v>
      </c>
      <c r="C149" s="19">
        <f>C150+C151+C152+C153+C154+C155+C156+C157</f>
        <v>58300000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2:35" ht="15" x14ac:dyDescent="0.25">
      <c r="B150" s="8" t="s">
        <v>45</v>
      </c>
      <c r="C150" s="16">
        <f>53192500+5000000</f>
        <v>58192500</v>
      </c>
      <c r="D150" s="5"/>
      <c r="E150" s="2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2:35" ht="30" x14ac:dyDescent="0.25">
      <c r="B151" s="8" t="s">
        <v>46</v>
      </c>
      <c r="C151" s="16">
        <v>0</v>
      </c>
      <c r="D151" s="5"/>
      <c r="E151" s="5"/>
      <c r="F151" s="2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2:35" ht="15" x14ac:dyDescent="0.25">
      <c r="B152" s="8" t="s">
        <v>149</v>
      </c>
      <c r="C152" s="16">
        <v>0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2:35" ht="15" x14ac:dyDescent="0.25">
      <c r="B153" s="8" t="s">
        <v>47</v>
      </c>
      <c r="C153" s="16">
        <v>0</v>
      </c>
      <c r="D153" s="5"/>
      <c r="E153" s="5"/>
      <c r="F153" s="2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2:35" ht="15" x14ac:dyDescent="0.25">
      <c r="B154" s="8" t="s">
        <v>48</v>
      </c>
      <c r="C154" s="16">
        <v>0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2:35" ht="15" x14ac:dyDescent="0.25">
      <c r="B155" s="8" t="s">
        <v>49</v>
      </c>
      <c r="C155" s="16">
        <v>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2:35" ht="15" x14ac:dyDescent="0.25">
      <c r="B156" s="8" t="s">
        <v>50</v>
      </c>
      <c r="C156" s="16">
        <f>C132</f>
        <v>107500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2:35" ht="30" x14ac:dyDescent="0.25">
      <c r="B157" s="8" t="s">
        <v>51</v>
      </c>
      <c r="C157" s="16">
        <v>0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2:35" ht="30" x14ac:dyDescent="0.25">
      <c r="B158" s="23" t="s">
        <v>52</v>
      </c>
      <c r="C158" s="19">
        <f>C159+C160+C161+C162</f>
        <v>1000000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2:35" ht="15" x14ac:dyDescent="0.25">
      <c r="B159" s="8" t="s">
        <v>53</v>
      </c>
      <c r="C159" s="16">
        <v>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2:35" ht="15" x14ac:dyDescent="0.25">
      <c r="B160" s="8" t="s">
        <v>54</v>
      </c>
      <c r="C160" s="16">
        <v>0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2:35" ht="15" x14ac:dyDescent="0.25">
      <c r="B161" s="8" t="s">
        <v>55</v>
      </c>
      <c r="C161" s="16">
        <v>1000000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2:35" ht="15" x14ac:dyDescent="0.25">
      <c r="B162" s="8" t="s">
        <v>56</v>
      </c>
      <c r="C162" s="16">
        <v>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2:35" ht="15" x14ac:dyDescent="0.25">
      <c r="B163" s="23" t="s">
        <v>57</v>
      </c>
      <c r="C163" s="19">
        <f>C149+C158</f>
        <v>59300000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2:35" ht="15" x14ac:dyDescent="0.25">
      <c r="B164" s="5"/>
      <c r="C164" s="2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2:35" ht="15" x14ac:dyDescent="0.25">
      <c r="B165" s="4" t="s">
        <v>208</v>
      </c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2:35" ht="15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2:35" ht="30" x14ac:dyDescent="0.25">
      <c r="B167" s="34"/>
      <c r="C167" s="7" t="s">
        <v>125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2:35" ht="30" x14ac:dyDescent="0.25">
      <c r="B168" s="28" t="s">
        <v>58</v>
      </c>
      <c r="C168" s="29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2:35" ht="15" x14ac:dyDescent="0.25">
      <c r="B169" s="23" t="s">
        <v>59</v>
      </c>
      <c r="C169" s="19">
        <f>C132</f>
        <v>107500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2:35" ht="15" x14ac:dyDescent="0.25">
      <c r="B170" s="23" t="s">
        <v>60</v>
      </c>
      <c r="C170" s="19">
        <f>C171+C172+C173+C174+C175</f>
        <v>980000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2:35" ht="15" x14ac:dyDescent="0.25">
      <c r="B171" s="8" t="s">
        <v>61</v>
      </c>
      <c r="C171" s="16">
        <f>C68</f>
        <v>1000000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2:35" ht="15" x14ac:dyDescent="0.25">
      <c r="B172" s="8" t="s">
        <v>62</v>
      </c>
      <c r="C172" s="16">
        <v>-30000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2:35" ht="15" x14ac:dyDescent="0.25">
      <c r="B173" s="8" t="s">
        <v>63</v>
      </c>
      <c r="C173" s="16">
        <v>-20000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2:35" ht="45" x14ac:dyDescent="0.25">
      <c r="B174" s="8" t="s">
        <v>64</v>
      </c>
      <c r="C174" s="16">
        <v>30000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2:35" ht="15" x14ac:dyDescent="0.25">
      <c r="B175" s="8" t="s">
        <v>65</v>
      </c>
      <c r="C175" s="16">
        <v>0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2:35" ht="30" x14ac:dyDescent="0.25">
      <c r="B176" s="23" t="s">
        <v>66</v>
      </c>
      <c r="C176" s="19">
        <f>C169+C170</f>
        <v>1087500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2:35" ht="30" x14ac:dyDescent="0.25">
      <c r="B177" s="20" t="s">
        <v>67</v>
      </c>
      <c r="C177" s="29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2:35" ht="15" x14ac:dyDescent="0.25">
      <c r="B178" s="23" t="s">
        <v>68</v>
      </c>
      <c r="C178" s="19">
        <f>C179+C180+C181</f>
        <v>0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2:35" ht="15" x14ac:dyDescent="0.25">
      <c r="B179" s="8" t="s">
        <v>69</v>
      </c>
      <c r="C179" s="16">
        <v>0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2:35" ht="30" x14ac:dyDescent="0.25">
      <c r="B180" s="8" t="s">
        <v>70</v>
      </c>
      <c r="C180" s="16">
        <v>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2:35" ht="30" x14ac:dyDescent="0.25">
      <c r="B181" s="8" t="s">
        <v>71</v>
      </c>
      <c r="C181" s="16">
        <v>0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2:35" ht="15" x14ac:dyDescent="0.25">
      <c r="B182" s="23" t="s">
        <v>72</v>
      </c>
      <c r="C182" s="19">
        <f>C183+C184</f>
        <v>900000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2:35" ht="15" x14ac:dyDescent="0.25">
      <c r="B183" s="8" t="s">
        <v>73</v>
      </c>
      <c r="C183" s="16">
        <v>900000</v>
      </c>
      <c r="D183" s="5"/>
      <c r="E183" s="2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2:35" ht="30" x14ac:dyDescent="0.25">
      <c r="B184" s="8" t="s">
        <v>74</v>
      </c>
      <c r="C184" s="16">
        <v>0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2:35" ht="30" x14ac:dyDescent="0.25">
      <c r="B185" s="23" t="s">
        <v>75</v>
      </c>
      <c r="C185" s="19">
        <f>C178-C182</f>
        <v>-900000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2:35" ht="30" x14ac:dyDescent="0.25">
      <c r="B186" s="20" t="s">
        <v>76</v>
      </c>
      <c r="C186" s="29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2:35" ht="15" x14ac:dyDescent="0.25">
      <c r="B187" s="23" t="s">
        <v>68</v>
      </c>
      <c r="C187" s="19">
        <f>C188+C189+C190+C191</f>
        <v>0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2:35" ht="30" x14ac:dyDescent="0.25">
      <c r="B188" s="8" t="s">
        <v>77</v>
      </c>
      <c r="C188" s="16">
        <v>0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2:35" ht="15" x14ac:dyDescent="0.25">
      <c r="B189" s="8" t="s">
        <v>78</v>
      </c>
      <c r="C189" s="16">
        <v>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2:35" ht="30" x14ac:dyDescent="0.25">
      <c r="B190" s="8" t="s">
        <v>79</v>
      </c>
      <c r="C190" s="16">
        <v>0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2:35" ht="15" x14ac:dyDescent="0.25">
      <c r="B191" s="8" t="s">
        <v>121</v>
      </c>
      <c r="C191" s="1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2:35" ht="15" x14ac:dyDescent="0.25">
      <c r="B192" s="23" t="s">
        <v>72</v>
      </c>
      <c r="C192" s="19">
        <f>C193+C194+C195+C196+C197+C198</f>
        <v>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2:35" ht="30" x14ac:dyDescent="0.25">
      <c r="B193" s="8" t="s">
        <v>80</v>
      </c>
      <c r="C193" s="16">
        <v>0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2:35" ht="30" x14ac:dyDescent="0.25">
      <c r="B194" s="8" t="s">
        <v>81</v>
      </c>
      <c r="C194" s="16">
        <v>0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2:35" ht="15" x14ac:dyDescent="0.25">
      <c r="B195" s="8" t="s">
        <v>82</v>
      </c>
      <c r="C195" s="16">
        <v>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2:35" ht="30" x14ac:dyDescent="0.25">
      <c r="B196" s="8" t="s">
        <v>83</v>
      </c>
      <c r="C196" s="16">
        <v>0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2:35" ht="30" x14ac:dyDescent="0.25">
      <c r="B197" s="8" t="s">
        <v>84</v>
      </c>
      <c r="C197" s="16">
        <v>0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2:35" ht="15" x14ac:dyDescent="0.25">
      <c r="B198" s="8" t="s">
        <v>85</v>
      </c>
      <c r="C198" s="16">
        <v>0</v>
      </c>
      <c r="D198" s="5"/>
      <c r="E198" s="2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2:35" ht="30" x14ac:dyDescent="0.25">
      <c r="B199" s="23" t="s">
        <v>86</v>
      </c>
      <c r="C199" s="19">
        <f>C187-C192</f>
        <v>0</v>
      </c>
      <c r="D199" s="5"/>
      <c r="E199" s="2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2:35" ht="30" x14ac:dyDescent="0.25">
      <c r="B200" s="23" t="s">
        <v>87</v>
      </c>
      <c r="C200" s="19">
        <f>C176+C185+C199</f>
        <v>187500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2:35" ht="30" x14ac:dyDescent="0.25">
      <c r="B201" s="23" t="s">
        <v>88</v>
      </c>
      <c r="C201" s="19">
        <f>2912500+5000000-100000</f>
        <v>7812500</v>
      </c>
      <c r="D201" s="5"/>
      <c r="E201" s="2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2:35" ht="30" x14ac:dyDescent="0.25">
      <c r="B202" s="23" t="s">
        <v>89</v>
      </c>
      <c r="C202" s="19">
        <f>C200+C201</f>
        <v>8000000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2:35" ht="15" x14ac:dyDescent="0.25">
      <c r="B203" s="5"/>
      <c r="C203" s="2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2:35" ht="15" x14ac:dyDescent="0.25">
      <c r="B204" s="4" t="s">
        <v>209</v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2:35" ht="15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2:35" ht="30" x14ac:dyDescent="0.25">
      <c r="B206" s="34"/>
      <c r="C206" s="7" t="s">
        <v>125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2:35" ht="30" x14ac:dyDescent="0.25">
      <c r="B207" s="8" t="s">
        <v>17</v>
      </c>
      <c r="C207" s="16">
        <f>C109</f>
        <v>19400000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2:35" ht="15" x14ac:dyDescent="0.25">
      <c r="B208" s="8" t="s">
        <v>20</v>
      </c>
      <c r="C208" s="16">
        <f>SUM(C79:C85)+SUM(C87:C93)</f>
        <v>19400000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2:35" ht="15" x14ac:dyDescent="0.25">
      <c r="B209" s="23" t="s">
        <v>21</v>
      </c>
      <c r="C209" s="19">
        <f>C207-C208</f>
        <v>0</v>
      </c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2:35" ht="15" x14ac:dyDescent="0.25">
      <c r="B210" s="8" t="s">
        <v>22</v>
      </c>
      <c r="C210" s="16">
        <v>20000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2:35" ht="15" x14ac:dyDescent="0.25">
      <c r="B211" s="8" t="s">
        <v>23</v>
      </c>
      <c r="C211" s="16">
        <v>10000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2:35" ht="30" x14ac:dyDescent="0.25">
      <c r="B212" s="23" t="s">
        <v>24</v>
      </c>
      <c r="C212" s="19">
        <f>C209+C210-C211</f>
        <v>10000</v>
      </c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2:35" ht="15" x14ac:dyDescent="0.25">
      <c r="B213" s="8" t="s">
        <v>25</v>
      </c>
      <c r="C213" s="16">
        <v>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2:35" ht="15" x14ac:dyDescent="0.25">
      <c r="B214" s="8" t="s">
        <v>26</v>
      </c>
      <c r="C214" s="16">
        <v>0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2:35" ht="30" x14ac:dyDescent="0.25">
      <c r="B215" s="23" t="s">
        <v>27</v>
      </c>
      <c r="C215" s="19">
        <f>C212+C213-C214</f>
        <v>10000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2:35" ht="45" x14ac:dyDescent="0.25">
      <c r="B216" s="8" t="s">
        <v>28</v>
      </c>
      <c r="C216" s="16">
        <v>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2:35" ht="15" x14ac:dyDescent="0.25">
      <c r="B217" s="23" t="s">
        <v>29</v>
      </c>
      <c r="C217" s="19">
        <f>C215+C216</f>
        <v>10000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2:35" ht="30" x14ac:dyDescent="0.25">
      <c r="B218" s="8" t="s">
        <v>30</v>
      </c>
      <c r="C218" s="16">
        <f>ROUND(IF(C217&gt;0,C217*założenia!C22,0),0)</f>
        <v>1900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2:35" ht="15" x14ac:dyDescent="0.25">
      <c r="B219" s="23" t="s">
        <v>31</v>
      </c>
      <c r="C219" s="19">
        <f>C217-C218</f>
        <v>8100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2:35" ht="15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2:35" ht="15" x14ac:dyDescent="0.25">
      <c r="B221" s="4" t="s">
        <v>210</v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2:35" ht="15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2:35" ht="30" x14ac:dyDescent="0.25">
      <c r="B223" s="34"/>
      <c r="C223" s="7" t="s">
        <v>125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2:35" ht="15" x14ac:dyDescent="0.25">
      <c r="B224" s="23" t="s">
        <v>32</v>
      </c>
      <c r="C224" s="19">
        <f>C225+C226+C227+C228+C229</f>
        <v>60000000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2:35" ht="15" x14ac:dyDescent="0.25">
      <c r="B225" s="8" t="s">
        <v>33</v>
      </c>
      <c r="C225" s="16">
        <v>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2:35" ht="15" x14ac:dyDescent="0.25">
      <c r="B226" s="8" t="s">
        <v>34</v>
      </c>
      <c r="C226" s="16">
        <v>60000000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2:35" ht="15" x14ac:dyDescent="0.25">
      <c r="B227" s="8" t="s">
        <v>35</v>
      </c>
      <c r="C227" s="16">
        <v>0</v>
      </c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2:35" ht="15" x14ac:dyDescent="0.25">
      <c r="B228" s="8" t="s">
        <v>36</v>
      </c>
      <c r="C228" s="16">
        <v>0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2:35" ht="30" x14ac:dyDescent="0.25">
      <c r="B229" s="8" t="s">
        <v>37</v>
      </c>
      <c r="C229" s="16">
        <v>0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2:35" ht="15" x14ac:dyDescent="0.25">
      <c r="B230" s="23" t="s">
        <v>38</v>
      </c>
      <c r="C230" s="19">
        <f>C231+C232+C233+C234</f>
        <v>1630000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2:35" ht="15" x14ac:dyDescent="0.25">
      <c r="B231" s="8" t="s">
        <v>39</v>
      </c>
      <c r="C231" s="16">
        <v>50000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2:35" ht="15" x14ac:dyDescent="0.25">
      <c r="B232" s="8" t="s">
        <v>40</v>
      </c>
      <c r="C232" s="16">
        <v>80000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2:35" ht="15" x14ac:dyDescent="0.25">
      <c r="B233" s="8" t="s">
        <v>41</v>
      </c>
      <c r="C233" s="16">
        <v>1500000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2:35" ht="30" x14ac:dyDescent="0.25">
      <c r="B234" s="8" t="s">
        <v>42</v>
      </c>
      <c r="C234" s="16">
        <v>0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2:35" ht="15" x14ac:dyDescent="0.25">
      <c r="B235" s="23" t="s">
        <v>43</v>
      </c>
      <c r="C235" s="19">
        <f>C224+C230</f>
        <v>61630000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2:35" ht="15" x14ac:dyDescent="0.25">
      <c r="B236" s="23" t="s">
        <v>44</v>
      </c>
      <c r="C236" s="19">
        <f>C237+C238+C239+C240+C241+C242+C243+C244</f>
        <v>61530000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2:35" ht="15" x14ac:dyDescent="0.25">
      <c r="B237" s="8" t="s">
        <v>45</v>
      </c>
      <c r="C237" s="16">
        <v>61521900</v>
      </c>
      <c r="D237" s="5"/>
      <c r="E237" s="27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2:35" ht="30" x14ac:dyDescent="0.25">
      <c r="B238" s="8" t="s">
        <v>46</v>
      </c>
      <c r="C238" s="16">
        <v>0</v>
      </c>
      <c r="D238" s="5"/>
      <c r="E238" s="5"/>
      <c r="F238" s="2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2:35" ht="15" x14ac:dyDescent="0.25">
      <c r="B239" s="8" t="s">
        <v>149</v>
      </c>
      <c r="C239" s="16">
        <v>0</v>
      </c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2:35" ht="15" x14ac:dyDescent="0.25">
      <c r="B240" s="8" t="s">
        <v>47</v>
      </c>
      <c r="C240" s="16">
        <v>0</v>
      </c>
      <c r="D240" s="5"/>
      <c r="E240" s="5"/>
      <c r="F240" s="2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2:35" ht="15" x14ac:dyDescent="0.25">
      <c r="B241" s="8" t="s">
        <v>48</v>
      </c>
      <c r="C241" s="16">
        <v>0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2:35" ht="15" x14ac:dyDescent="0.25">
      <c r="B242" s="8" t="s">
        <v>49</v>
      </c>
      <c r="C242" s="16">
        <v>0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2:35" ht="15" x14ac:dyDescent="0.25">
      <c r="B243" s="8" t="s">
        <v>50</v>
      </c>
      <c r="C243" s="16">
        <f>C219</f>
        <v>8100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2:35" ht="30" x14ac:dyDescent="0.25">
      <c r="B244" s="8" t="s">
        <v>51</v>
      </c>
      <c r="C244" s="16">
        <v>0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2:35" ht="30" x14ac:dyDescent="0.25">
      <c r="B245" s="23" t="s">
        <v>52</v>
      </c>
      <c r="C245" s="19">
        <f>C246+C247+C248+C249</f>
        <v>100000</v>
      </c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2:35" ht="15" x14ac:dyDescent="0.25">
      <c r="B246" s="8" t="s">
        <v>53</v>
      </c>
      <c r="C246" s="16">
        <v>0</v>
      </c>
      <c r="D246" s="5"/>
      <c r="E246" s="27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2:35" ht="15" x14ac:dyDescent="0.25">
      <c r="B247" s="8" t="s">
        <v>54</v>
      </c>
      <c r="C247" s="16">
        <v>0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2:35" ht="15" x14ac:dyDescent="0.25">
      <c r="B248" s="8" t="s">
        <v>55</v>
      </c>
      <c r="C248" s="16">
        <v>100000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2:35" ht="15" x14ac:dyDescent="0.25">
      <c r="B249" s="8" t="s">
        <v>56</v>
      </c>
      <c r="C249" s="16">
        <v>0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2:35" ht="15" x14ac:dyDescent="0.25">
      <c r="B250" s="23" t="s">
        <v>57</v>
      </c>
      <c r="C250" s="19">
        <f>C236+C245</f>
        <v>61630000</v>
      </c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2:35" ht="15" x14ac:dyDescent="0.25">
      <c r="B251" s="5"/>
      <c r="C251" s="2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2:35" ht="15" x14ac:dyDescent="0.25">
      <c r="B252" s="4" t="s">
        <v>211</v>
      </c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2:35" ht="15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2:35" ht="30" x14ac:dyDescent="0.25">
      <c r="B254" s="34"/>
      <c r="C254" s="7" t="s">
        <v>125</v>
      </c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2:35" ht="30" x14ac:dyDescent="0.25">
      <c r="B255" s="28" t="s">
        <v>58</v>
      </c>
      <c r="C255" s="29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2:35" ht="15" x14ac:dyDescent="0.25">
      <c r="B256" s="23" t="s">
        <v>59</v>
      </c>
      <c r="C256" s="19">
        <f>C219</f>
        <v>8100</v>
      </c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2:35" ht="15" x14ac:dyDescent="0.25">
      <c r="B257" s="23" t="s">
        <v>60</v>
      </c>
      <c r="C257" s="19">
        <f>C258+C259+C260+C261+C262</f>
        <v>3195000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2:35" ht="15" x14ac:dyDescent="0.25">
      <c r="B258" s="8" t="s">
        <v>61</v>
      </c>
      <c r="C258" s="16">
        <f>C79+C87</f>
        <v>3200000</v>
      </c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2:35" ht="15" x14ac:dyDescent="0.25">
      <c r="B259" s="8" t="s">
        <v>62</v>
      </c>
      <c r="C259" s="16">
        <v>-10000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2:35" ht="15" x14ac:dyDescent="0.25">
      <c r="B260" s="8" t="s">
        <v>63</v>
      </c>
      <c r="C260" s="16">
        <v>-12000</v>
      </c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2:35" ht="45" x14ac:dyDescent="0.25">
      <c r="B261" s="8" t="s">
        <v>64</v>
      </c>
      <c r="C261" s="16">
        <v>17000</v>
      </c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2:35" ht="15" x14ac:dyDescent="0.25">
      <c r="B262" s="8" t="s">
        <v>65</v>
      </c>
      <c r="C262" s="16">
        <v>0</v>
      </c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2:35" ht="30" x14ac:dyDescent="0.25">
      <c r="B263" s="23" t="s">
        <v>66</v>
      </c>
      <c r="C263" s="19">
        <f>C256+C257</f>
        <v>3203100</v>
      </c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2:35" ht="30" x14ac:dyDescent="0.25">
      <c r="B264" s="20" t="s">
        <v>67</v>
      </c>
      <c r="C264" s="29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2:35" ht="15" x14ac:dyDescent="0.25">
      <c r="B265" s="23" t="s">
        <v>68</v>
      </c>
      <c r="C265" s="19">
        <f>C266+C267+C268</f>
        <v>0</v>
      </c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2:35" ht="15" x14ac:dyDescent="0.25">
      <c r="B266" s="8" t="s">
        <v>69</v>
      </c>
      <c r="C266" s="16">
        <v>0</v>
      </c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2:35" ht="30" x14ac:dyDescent="0.25">
      <c r="B267" s="8" t="s">
        <v>70</v>
      </c>
      <c r="C267" s="16">
        <v>0</v>
      </c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 spans="2:35" ht="30" x14ac:dyDescent="0.25">
      <c r="B268" s="8" t="s">
        <v>71</v>
      </c>
      <c r="C268" s="16">
        <v>0</v>
      </c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 spans="2:35" ht="15" x14ac:dyDescent="0.25">
      <c r="B269" s="23" t="s">
        <v>72</v>
      </c>
      <c r="C269" s="19">
        <f>C270+C271</f>
        <v>3000000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 spans="2:35" ht="15" x14ac:dyDescent="0.25">
      <c r="B270" s="8" t="s">
        <v>73</v>
      </c>
      <c r="C270" s="16">
        <v>3000000</v>
      </c>
      <c r="D270" s="5"/>
      <c r="E270" s="27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 spans="2:35" ht="30" x14ac:dyDescent="0.25">
      <c r="B271" s="8" t="s">
        <v>74</v>
      </c>
      <c r="C271" s="16">
        <v>0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 spans="2:35" ht="30" x14ac:dyDescent="0.25">
      <c r="B272" s="23" t="s">
        <v>75</v>
      </c>
      <c r="C272" s="19">
        <f>C265-C269</f>
        <v>-3000000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 spans="2:35" ht="30" x14ac:dyDescent="0.25">
      <c r="B273" s="20" t="s">
        <v>76</v>
      </c>
      <c r="C273" s="29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 spans="2:35" ht="15" x14ac:dyDescent="0.25">
      <c r="B274" s="23" t="s">
        <v>68</v>
      </c>
      <c r="C274" s="19">
        <f>C275+C276+C277+C278</f>
        <v>0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 spans="2:35" ht="30" x14ac:dyDescent="0.25">
      <c r="B275" s="8" t="s">
        <v>77</v>
      </c>
      <c r="C275" s="16">
        <v>0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 spans="2:35" ht="15" x14ac:dyDescent="0.25">
      <c r="B276" s="8" t="s">
        <v>78</v>
      </c>
      <c r="C276" s="16">
        <v>0</v>
      </c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 spans="2:35" ht="30" x14ac:dyDescent="0.25">
      <c r="B277" s="8" t="s">
        <v>79</v>
      </c>
      <c r="C277" s="16">
        <v>0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 spans="2:35" ht="15" x14ac:dyDescent="0.25">
      <c r="B278" s="8" t="s">
        <v>121</v>
      </c>
      <c r="C278" s="16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 spans="2:35" ht="15" x14ac:dyDescent="0.25">
      <c r="B279" s="23" t="s">
        <v>72</v>
      </c>
      <c r="C279" s="19">
        <f>C280+C281+C282+C283+C284+C285</f>
        <v>0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 spans="2:35" ht="30" x14ac:dyDescent="0.25">
      <c r="B280" s="8" t="s">
        <v>80</v>
      </c>
      <c r="C280" s="16">
        <v>0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 spans="2:35" ht="30" x14ac:dyDescent="0.25">
      <c r="B281" s="8" t="s">
        <v>81</v>
      </c>
      <c r="C281" s="16">
        <v>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 spans="2:35" ht="15" x14ac:dyDescent="0.25">
      <c r="B282" s="8" t="s">
        <v>82</v>
      </c>
      <c r="C282" s="16">
        <v>0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 spans="2:35" ht="30" x14ac:dyDescent="0.25">
      <c r="B283" s="8" t="s">
        <v>83</v>
      </c>
      <c r="C283" s="16">
        <v>0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 spans="2:35" ht="30" x14ac:dyDescent="0.25">
      <c r="B284" s="8" t="s">
        <v>84</v>
      </c>
      <c r="C284" s="16">
        <v>0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 spans="2:35" ht="15" x14ac:dyDescent="0.25">
      <c r="B285" s="8" t="s">
        <v>85</v>
      </c>
      <c r="C285" s="16">
        <v>0</v>
      </c>
      <c r="D285" s="5"/>
      <c r="E285" s="27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 spans="2:35" ht="30" x14ac:dyDescent="0.25">
      <c r="B286" s="23" t="s">
        <v>86</v>
      </c>
      <c r="C286" s="19">
        <f>C274-C279</f>
        <v>0</v>
      </c>
      <c r="D286" s="5"/>
      <c r="E286" s="27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 spans="2:35" ht="30" x14ac:dyDescent="0.25">
      <c r="B287" s="23" t="s">
        <v>87</v>
      </c>
      <c r="C287" s="19">
        <f>C263+C272+C286</f>
        <v>203100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 spans="2:35" ht="30" x14ac:dyDescent="0.25">
      <c r="B288" s="23" t="s">
        <v>88</v>
      </c>
      <c r="C288" s="19">
        <v>1296900</v>
      </c>
      <c r="D288" s="5"/>
      <c r="E288" s="27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 spans="2:35" ht="30" x14ac:dyDescent="0.25">
      <c r="B289" s="23" t="s">
        <v>89</v>
      </c>
      <c r="C289" s="19">
        <f>C287+C288</f>
        <v>1500000</v>
      </c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2:35" ht="15" x14ac:dyDescent="0.25">
      <c r="B290" s="5"/>
      <c r="C290" s="2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2:35" ht="15" x14ac:dyDescent="0.2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2:35" ht="15" x14ac:dyDescent="0.2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 spans="2:35" ht="15" x14ac:dyDescent="0.2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 spans="2:35" ht="15" x14ac:dyDescent="0.2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 spans="2:35" ht="15" x14ac:dyDescent="0.2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 spans="2:35" ht="15" x14ac:dyDescent="0.2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 spans="2:35" ht="15" x14ac:dyDescent="0.2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 spans="2:35" ht="15" x14ac:dyDescent="0.2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2:35" ht="15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 spans="2:35" ht="15" x14ac:dyDescent="0.2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2:35" ht="15" x14ac:dyDescent="0.2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2:35" ht="15" x14ac:dyDescent="0.2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2:35" ht="15" x14ac:dyDescent="0.2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2:35" ht="15" x14ac:dyDescent="0.2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2:35" ht="15" x14ac:dyDescent="0.2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2:35" ht="15" x14ac:dyDescent="0.2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2:35" ht="15" x14ac:dyDescent="0.2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 spans="2:35" ht="15" x14ac:dyDescent="0.2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2:35" ht="15" x14ac:dyDescent="0.2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2:35" ht="15" x14ac:dyDescent="0.2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2:35" ht="15" x14ac:dyDescent="0.2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 spans="2:35" ht="15" x14ac:dyDescent="0.2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 spans="2:35" ht="15" x14ac:dyDescent="0.2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 spans="2:35" ht="15" x14ac:dyDescent="0.2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2:35" ht="15" x14ac:dyDescent="0.2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 spans="2:35" ht="15" x14ac:dyDescent="0.2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 spans="2:35" ht="15" x14ac:dyDescent="0.2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 spans="2:35" ht="15" x14ac:dyDescent="0.2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 spans="2:35" ht="15" x14ac:dyDescent="0.2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 spans="2:35" ht="15" x14ac:dyDescent="0.2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 spans="2:35" ht="15" x14ac:dyDescent="0.2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 spans="2:35" ht="15" x14ac:dyDescent="0.2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2:35" ht="15" x14ac:dyDescent="0.2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 spans="2:35" ht="15" x14ac:dyDescent="0.2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2:35" ht="15" x14ac:dyDescent="0.2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2:35" ht="15" x14ac:dyDescent="0.2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2:35" ht="15" x14ac:dyDescent="0.2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2:35" ht="15" x14ac:dyDescent="0.2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2:35" ht="15" x14ac:dyDescent="0.2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2:35" ht="15" x14ac:dyDescent="0.2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 spans="2:35" ht="15" x14ac:dyDescent="0.2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 spans="2:35" ht="15" x14ac:dyDescent="0.2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 spans="2:35" ht="15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 spans="2:35" ht="15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 spans="2:35" ht="15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 spans="2:35" ht="15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 spans="2:35" ht="15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 spans="2:35" ht="15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 spans="2:35" ht="15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 spans="2:35" ht="15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 spans="2:35" ht="15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 spans="2:35" ht="15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 spans="2:35" ht="15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 spans="2:35" ht="15" x14ac:dyDescent="0.2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 spans="2:35" ht="15" x14ac:dyDescent="0.2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 spans="2:35" ht="15" x14ac:dyDescent="0.2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 spans="2:35" ht="15" x14ac:dyDescent="0.2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 spans="2:35" ht="15" x14ac:dyDescent="0.2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 spans="2:35" ht="15" x14ac:dyDescent="0.2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 spans="2:35" ht="15" x14ac:dyDescent="0.2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 spans="2:35" ht="15" x14ac:dyDescent="0.2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 spans="2:35" ht="15" x14ac:dyDescent="0.2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 spans="2:35" ht="15" x14ac:dyDescent="0.2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 spans="2:35" ht="15" x14ac:dyDescent="0.2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 spans="2:35" ht="15" x14ac:dyDescent="0.2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 spans="2:35" ht="15" x14ac:dyDescent="0.2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 spans="2:35" ht="15" x14ac:dyDescent="0.2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 spans="2:35" ht="15" x14ac:dyDescent="0.2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 spans="2:35" ht="15" x14ac:dyDescent="0.2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 spans="2:35" ht="15" x14ac:dyDescent="0.2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 spans="2:35" ht="15" x14ac:dyDescent="0.2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 spans="2:35" ht="15" x14ac:dyDescent="0.2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 spans="2:35" ht="15" x14ac:dyDescent="0.2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 spans="2:35" ht="15" x14ac:dyDescent="0.2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 spans="2:35" ht="15" x14ac:dyDescent="0.2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 spans="2:35" ht="15" x14ac:dyDescent="0.2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 spans="2:35" ht="15" x14ac:dyDescent="0.2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 spans="2:35" ht="15" x14ac:dyDescent="0.2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 spans="2:35" ht="15" x14ac:dyDescent="0.2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 spans="2:35" ht="15" x14ac:dyDescent="0.2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 spans="2:35" ht="15" x14ac:dyDescent="0.2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 spans="2:35" ht="15" x14ac:dyDescent="0.2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 spans="2:35" ht="15" x14ac:dyDescent="0.2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 spans="2:35" ht="15" x14ac:dyDescent="0.2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 spans="2:35" ht="15" x14ac:dyDescent="0.2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 spans="2:35" ht="15" x14ac:dyDescent="0.2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 spans="2:35" ht="15" x14ac:dyDescent="0.2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 spans="2:35" ht="15" x14ac:dyDescent="0.2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 spans="2:35" ht="15" x14ac:dyDescent="0.2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 spans="2:35" ht="15" x14ac:dyDescent="0.2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 spans="2:35" ht="15" x14ac:dyDescent="0.2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 spans="2:35" ht="15" x14ac:dyDescent="0.2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 spans="2:35" ht="15" x14ac:dyDescent="0.2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 spans="2:35" ht="15" x14ac:dyDescent="0.2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 spans="2:35" ht="15" x14ac:dyDescent="0.2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 spans="2:35" ht="15" x14ac:dyDescent="0.2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 spans="2:35" ht="15" x14ac:dyDescent="0.2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 spans="2:35" ht="15" x14ac:dyDescent="0.2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 spans="2:35" ht="15" x14ac:dyDescent="0.2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 spans="2:35" ht="15" x14ac:dyDescent="0.2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 spans="2:35" ht="15" x14ac:dyDescent="0.2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 spans="2:35" ht="15" x14ac:dyDescent="0.2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 spans="2:35" ht="15" x14ac:dyDescent="0.2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 spans="2:35" ht="15" x14ac:dyDescent="0.2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 spans="2:35" ht="15" x14ac:dyDescent="0.2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 spans="2:35" ht="15" x14ac:dyDescent="0.2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 spans="2:35" ht="15" x14ac:dyDescent="0.2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 spans="2:35" ht="15" x14ac:dyDescent="0.2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 spans="2:35" ht="15" x14ac:dyDescent="0.2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 spans="2:35" ht="15" x14ac:dyDescent="0.2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 spans="2:35" ht="15" x14ac:dyDescent="0.2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 spans="2:35" ht="15" x14ac:dyDescent="0.2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 spans="2:35" ht="15" x14ac:dyDescent="0.2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 spans="2:35" ht="15" x14ac:dyDescent="0.2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 spans="2:35" ht="15" x14ac:dyDescent="0.2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 spans="2:35" ht="15" x14ac:dyDescent="0.2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 spans="2:35" ht="15" x14ac:dyDescent="0.2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 spans="2:35" ht="15" x14ac:dyDescent="0.2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 spans="2:35" ht="15" x14ac:dyDescent="0.2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 spans="2:35" ht="15" x14ac:dyDescent="0.2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 spans="2:35" ht="15" x14ac:dyDescent="0.2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 spans="2:35" ht="15" x14ac:dyDescent="0.2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 spans="2:35" ht="15" x14ac:dyDescent="0.2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 spans="2:35" ht="15" x14ac:dyDescent="0.2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 spans="2:35" ht="15" x14ac:dyDescent="0.2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 spans="2:35" ht="15" x14ac:dyDescent="0.2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 spans="2:35" ht="15" x14ac:dyDescent="0.2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 spans="2:35" ht="15" x14ac:dyDescent="0.2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 spans="2:35" ht="15" x14ac:dyDescent="0.2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 spans="2:35" ht="15" x14ac:dyDescent="0.2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 spans="2:35" ht="15" x14ac:dyDescent="0.2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 spans="2:35" ht="15" x14ac:dyDescent="0.2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 spans="2:35" ht="15" x14ac:dyDescent="0.2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 spans="2:35" ht="15" x14ac:dyDescent="0.2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 spans="2:35" ht="15" x14ac:dyDescent="0.2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 spans="2:35" ht="15" x14ac:dyDescent="0.2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 spans="2:35" ht="15" x14ac:dyDescent="0.2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 spans="2:35" ht="15" x14ac:dyDescent="0.2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 spans="2:35" ht="15" x14ac:dyDescent="0.2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 spans="2:35" ht="15" x14ac:dyDescent="0.2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 spans="2:35" ht="15" x14ac:dyDescent="0.2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 spans="2:35" ht="15" x14ac:dyDescent="0.2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 spans="2:35" ht="15" x14ac:dyDescent="0.2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 spans="2:35" ht="15" x14ac:dyDescent="0.2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 spans="2:35" ht="15" x14ac:dyDescent="0.2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 spans="2:35" ht="15" x14ac:dyDescent="0.2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 spans="2:35" ht="15" x14ac:dyDescent="0.2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 spans="2:35" ht="15" x14ac:dyDescent="0.2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 spans="2:35" ht="15" x14ac:dyDescent="0.2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 spans="2:35" ht="15" x14ac:dyDescent="0.2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 spans="2:35" ht="15" x14ac:dyDescent="0.2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 spans="2:35" ht="15" x14ac:dyDescent="0.2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 spans="2:35" ht="15" x14ac:dyDescent="0.2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 spans="2:35" ht="15" x14ac:dyDescent="0.2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 spans="2:35" ht="15" x14ac:dyDescent="0.2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 spans="2:35" ht="15" x14ac:dyDescent="0.2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 spans="2:35" ht="15" x14ac:dyDescent="0.2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 spans="2:35" ht="15" x14ac:dyDescent="0.2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 spans="2:35" ht="15" x14ac:dyDescent="0.2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 spans="2:35" ht="15" x14ac:dyDescent="0.2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 spans="2:35" ht="15" x14ac:dyDescent="0.2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 spans="2:35" ht="15" x14ac:dyDescent="0.2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 spans="2:35" ht="15" x14ac:dyDescent="0.2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 spans="2:35" ht="15" x14ac:dyDescent="0.2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 spans="2:35" ht="15" x14ac:dyDescent="0.2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 spans="2:35" ht="15" x14ac:dyDescent="0.2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 spans="2:35" ht="15" x14ac:dyDescent="0.2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 spans="2:35" ht="15" x14ac:dyDescent="0.2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 spans="2:35" ht="15" x14ac:dyDescent="0.2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 spans="2:35" ht="15" x14ac:dyDescent="0.2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 spans="2:35" ht="15" x14ac:dyDescent="0.2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 spans="2:35" ht="15" x14ac:dyDescent="0.2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 spans="2:35" ht="15" x14ac:dyDescent="0.2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 spans="2:35" ht="15" x14ac:dyDescent="0.2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2:35" ht="15" x14ac:dyDescent="0.2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 spans="2:35" ht="15" x14ac:dyDescent="0.2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 spans="2:35" ht="15" x14ac:dyDescent="0.2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 spans="2:35" ht="15" x14ac:dyDescent="0.2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 spans="2:35" ht="15" x14ac:dyDescent="0.2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 spans="2:35" ht="15" x14ac:dyDescent="0.2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 spans="2:35" ht="15" x14ac:dyDescent="0.2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 spans="2:35" ht="15" x14ac:dyDescent="0.2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 spans="2:35" ht="15" x14ac:dyDescent="0.2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 spans="2:35" ht="15" x14ac:dyDescent="0.2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 spans="2:35" ht="15" x14ac:dyDescent="0.2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 spans="2:35" ht="15" x14ac:dyDescent="0.2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 spans="2:35" ht="15" x14ac:dyDescent="0.2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 spans="2:35" ht="15" x14ac:dyDescent="0.2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 spans="2:35" ht="15" x14ac:dyDescent="0.2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 spans="2:35" ht="15" x14ac:dyDescent="0.2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 spans="2:35" ht="15" x14ac:dyDescent="0.2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 spans="2:35" ht="15" x14ac:dyDescent="0.25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 spans="2:35" ht="15" x14ac:dyDescent="0.25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 spans="2:35" ht="15" x14ac:dyDescent="0.25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 spans="2:35" ht="15" x14ac:dyDescent="0.25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 spans="2:35" ht="15" x14ac:dyDescent="0.25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 spans="2:35" ht="15" x14ac:dyDescent="0.25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 spans="2:35" ht="15" x14ac:dyDescent="0.25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 spans="2:35" ht="15" x14ac:dyDescent="0.25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 spans="2:35" ht="15" x14ac:dyDescent="0.25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 spans="2:35" ht="15" x14ac:dyDescent="0.25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 spans="2:35" ht="15" x14ac:dyDescent="0.25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2:35" ht="15" x14ac:dyDescent="0.25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 spans="2:35" ht="15" x14ac:dyDescent="0.25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 spans="2:35" ht="15" x14ac:dyDescent="0.25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 spans="2:35" ht="15" x14ac:dyDescent="0.25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 spans="2:35" ht="15" x14ac:dyDescent="0.25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 spans="2:35" ht="15" x14ac:dyDescent="0.25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 spans="2:35" ht="15" x14ac:dyDescent="0.25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 spans="2:35" ht="15" x14ac:dyDescent="0.25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 spans="2:35" ht="15" x14ac:dyDescent="0.25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 spans="2:35" ht="15" x14ac:dyDescent="0.25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 spans="2:35" ht="15" x14ac:dyDescent="0.25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 spans="2:35" ht="15" x14ac:dyDescent="0.25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 spans="2:35" ht="15" x14ac:dyDescent="0.25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 spans="2:35" ht="15" x14ac:dyDescent="0.25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 spans="2:35" ht="15" x14ac:dyDescent="0.25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 spans="2:35" ht="15" x14ac:dyDescent="0.25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 spans="2:35" ht="15" x14ac:dyDescent="0.25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 spans="2:35" ht="15" x14ac:dyDescent="0.25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 spans="2:35" ht="15" x14ac:dyDescent="0.25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 spans="2:35" ht="15" x14ac:dyDescent="0.25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 spans="2:35" ht="15" x14ac:dyDescent="0.25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 spans="2:35" ht="15" x14ac:dyDescent="0.25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 spans="2:35" ht="15" x14ac:dyDescent="0.25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 spans="2:35" ht="15" x14ac:dyDescent="0.25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 spans="2:35" ht="15" x14ac:dyDescent="0.25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 spans="2:35" ht="15" x14ac:dyDescent="0.25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 spans="2:35" ht="15" x14ac:dyDescent="0.25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 spans="2:35" ht="15" x14ac:dyDescent="0.25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 spans="2:35" ht="15" x14ac:dyDescent="0.25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spans="2:35" ht="15" x14ac:dyDescent="0.25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spans="2:35" ht="15" x14ac:dyDescent="0.25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spans="2:35" ht="15" x14ac:dyDescent="0.25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spans="2:35" ht="15" x14ac:dyDescent="0.25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 spans="2:35" ht="15" x14ac:dyDescent="0.25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 spans="2:35" ht="15" x14ac:dyDescent="0.25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 spans="2:35" ht="15" x14ac:dyDescent="0.25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 spans="2:35" ht="15" x14ac:dyDescent="0.25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 spans="2:35" ht="15" x14ac:dyDescent="0.25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 spans="2:35" ht="15" x14ac:dyDescent="0.25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 spans="2:35" ht="15" x14ac:dyDescent="0.25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 spans="2:35" ht="15" x14ac:dyDescent="0.25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 spans="2:35" ht="15" x14ac:dyDescent="0.25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 spans="2:35" ht="15" x14ac:dyDescent="0.25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 spans="2:35" ht="15" x14ac:dyDescent="0.25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 spans="2:35" ht="15" x14ac:dyDescent="0.25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 spans="2:35" ht="15" x14ac:dyDescent="0.25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 spans="2:35" ht="15" x14ac:dyDescent="0.25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 spans="2:35" ht="15" x14ac:dyDescent="0.25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 spans="2:35" ht="15" x14ac:dyDescent="0.25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 spans="2:35" ht="15" x14ac:dyDescent="0.25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 spans="2:35" ht="15" x14ac:dyDescent="0.25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 spans="2:35" ht="15" x14ac:dyDescent="0.25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 spans="2:35" ht="15" x14ac:dyDescent="0.25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 spans="2:35" ht="15" x14ac:dyDescent="0.25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 spans="2:35" ht="15" x14ac:dyDescent="0.25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 spans="2:35" ht="15" x14ac:dyDescent="0.25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 spans="2:35" ht="15" x14ac:dyDescent="0.25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 spans="2:35" ht="15" x14ac:dyDescent="0.25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 spans="2:35" ht="15" x14ac:dyDescent="0.25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 spans="2:35" ht="15" x14ac:dyDescent="0.25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 spans="2:35" ht="15" x14ac:dyDescent="0.25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 spans="2:35" ht="15" x14ac:dyDescent="0.25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 spans="2:35" ht="15" x14ac:dyDescent="0.25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 spans="2:35" ht="15" x14ac:dyDescent="0.25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 spans="2:35" ht="15" x14ac:dyDescent="0.25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 spans="2:35" ht="15" x14ac:dyDescent="0.25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 spans="2:35" ht="15" x14ac:dyDescent="0.25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 spans="2:35" ht="15" x14ac:dyDescent="0.25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 spans="2:35" ht="15" x14ac:dyDescent="0.25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 spans="2:35" ht="15" x14ac:dyDescent="0.25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 spans="2:35" ht="15" x14ac:dyDescent="0.25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 spans="2:35" ht="15" x14ac:dyDescent="0.25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 spans="2:35" ht="15" x14ac:dyDescent="0.25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 spans="2:35" ht="15" x14ac:dyDescent="0.25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 spans="2:35" ht="15" x14ac:dyDescent="0.25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 spans="2:35" ht="15" x14ac:dyDescent="0.25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 spans="2:35" ht="15" x14ac:dyDescent="0.25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 spans="2:35" ht="15" x14ac:dyDescent="0.25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 spans="2:35" ht="15" x14ac:dyDescent="0.25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 spans="2:35" ht="15" x14ac:dyDescent="0.25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 spans="2:35" ht="15" x14ac:dyDescent="0.25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 spans="2:35" ht="15" x14ac:dyDescent="0.25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 spans="2:35" ht="15" x14ac:dyDescent="0.25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 spans="2:35" ht="15" x14ac:dyDescent="0.25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 spans="2:35" ht="15" x14ac:dyDescent="0.25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 spans="2:35" ht="15" x14ac:dyDescent="0.25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 spans="2:35" ht="15" x14ac:dyDescent="0.25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 spans="2:35" ht="15" x14ac:dyDescent="0.25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 spans="2:35" ht="15" x14ac:dyDescent="0.25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 spans="2:35" ht="15" x14ac:dyDescent="0.25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 spans="2:35" ht="15" x14ac:dyDescent="0.25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 spans="2:35" ht="15" x14ac:dyDescent="0.25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 spans="2:35" ht="15" x14ac:dyDescent="0.25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 spans="2:35" ht="15" x14ac:dyDescent="0.25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 spans="2:35" ht="15" x14ac:dyDescent="0.25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 spans="2:35" ht="15" x14ac:dyDescent="0.25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 spans="2:35" ht="15" x14ac:dyDescent="0.25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 spans="2:35" ht="15" x14ac:dyDescent="0.25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 spans="2:35" ht="15" x14ac:dyDescent="0.25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 spans="2:35" ht="15" x14ac:dyDescent="0.25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 spans="2:35" ht="15" x14ac:dyDescent="0.25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 spans="2:35" ht="15" x14ac:dyDescent="0.25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 spans="2:35" ht="15" x14ac:dyDescent="0.25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 spans="2:35" ht="15" x14ac:dyDescent="0.25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 spans="2:35" ht="15" x14ac:dyDescent="0.25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 spans="2:35" ht="15" x14ac:dyDescent="0.25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 spans="2:35" ht="15" x14ac:dyDescent="0.25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 spans="2:35" ht="15" x14ac:dyDescent="0.25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 spans="2:35" ht="15" x14ac:dyDescent="0.25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 spans="2:35" ht="15" x14ac:dyDescent="0.25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 spans="2:35" ht="15" x14ac:dyDescent="0.25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 spans="2:35" ht="15" x14ac:dyDescent="0.25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 spans="2:35" ht="15" x14ac:dyDescent="0.25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 spans="2:35" ht="15" x14ac:dyDescent="0.25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 spans="2:35" ht="15" x14ac:dyDescent="0.25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 spans="2:35" ht="15" x14ac:dyDescent="0.25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 spans="2:35" ht="15" x14ac:dyDescent="0.25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 spans="2:35" ht="15" x14ac:dyDescent="0.25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 spans="2:35" ht="15" x14ac:dyDescent="0.25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 spans="2:35" ht="15" x14ac:dyDescent="0.25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 spans="2:35" ht="15" x14ac:dyDescent="0.25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 spans="2:35" ht="15" x14ac:dyDescent="0.25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 spans="2:35" ht="15" x14ac:dyDescent="0.25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 spans="2:35" ht="15" x14ac:dyDescent="0.25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 spans="2:35" ht="15" x14ac:dyDescent="0.25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 spans="2:35" ht="15" x14ac:dyDescent="0.25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 spans="2:35" ht="15" x14ac:dyDescent="0.25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 spans="2:35" ht="15" x14ac:dyDescent="0.25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 spans="2:35" ht="15" x14ac:dyDescent="0.25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 spans="2:35" ht="15" x14ac:dyDescent="0.25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 spans="2:35" ht="15" x14ac:dyDescent="0.25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 spans="2:35" ht="15" x14ac:dyDescent="0.25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 spans="2:35" ht="15" x14ac:dyDescent="0.25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 spans="2:35" ht="15" x14ac:dyDescent="0.25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 spans="2:35" ht="15" x14ac:dyDescent="0.25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 spans="2:35" ht="15" x14ac:dyDescent="0.25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 spans="2:35" ht="15" x14ac:dyDescent="0.25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 spans="2:35" ht="15" x14ac:dyDescent="0.25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 spans="2:35" ht="15" x14ac:dyDescent="0.25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 spans="2:35" ht="15" x14ac:dyDescent="0.25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 spans="2:35" ht="15" x14ac:dyDescent="0.25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 spans="2:35" ht="15" x14ac:dyDescent="0.25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 spans="2:35" ht="15" x14ac:dyDescent="0.25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 spans="2:35" ht="15" x14ac:dyDescent="0.25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 spans="2:35" ht="15" x14ac:dyDescent="0.25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 spans="2:35" ht="15" x14ac:dyDescent="0.25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 spans="2:35" ht="15" x14ac:dyDescent="0.25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 spans="2:35" ht="15" x14ac:dyDescent="0.25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 spans="2:35" ht="15" x14ac:dyDescent="0.25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 spans="2:35" ht="15" x14ac:dyDescent="0.25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 spans="2:35" ht="15" x14ac:dyDescent="0.25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 spans="2:35" ht="15" x14ac:dyDescent="0.25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 spans="2:35" ht="15" x14ac:dyDescent="0.25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 spans="2:35" ht="15" x14ac:dyDescent="0.25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 spans="2:35" ht="15" x14ac:dyDescent="0.25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 spans="2:35" ht="15" x14ac:dyDescent="0.25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 spans="2:35" ht="15" x14ac:dyDescent="0.25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 spans="2:35" ht="15" x14ac:dyDescent="0.25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 spans="2:35" ht="15" x14ac:dyDescent="0.25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 spans="2:35" ht="15" x14ac:dyDescent="0.25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 spans="2:35" ht="15" x14ac:dyDescent="0.25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 spans="2:35" ht="15" x14ac:dyDescent="0.25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2:35" ht="15" x14ac:dyDescent="0.25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 spans="2:35" ht="15" x14ac:dyDescent="0.25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 spans="2:35" ht="15" x14ac:dyDescent="0.25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 spans="2:35" ht="15" x14ac:dyDescent="0.25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 spans="2:35" ht="15" x14ac:dyDescent="0.25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 spans="2:35" ht="15" x14ac:dyDescent="0.25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2:35" ht="15" x14ac:dyDescent="0.25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 spans="2:35" ht="15" x14ac:dyDescent="0.25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 spans="2:35" ht="15" x14ac:dyDescent="0.25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 spans="2:35" ht="15" x14ac:dyDescent="0.25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 spans="2:35" ht="15" x14ac:dyDescent="0.25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 spans="2:35" ht="15" x14ac:dyDescent="0.25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 spans="2:35" ht="15" x14ac:dyDescent="0.25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 spans="2:35" ht="15" x14ac:dyDescent="0.25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 spans="2:35" ht="15" x14ac:dyDescent="0.25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 spans="2:35" ht="15" x14ac:dyDescent="0.25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 spans="2:35" ht="15" x14ac:dyDescent="0.25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 spans="2:35" ht="15" x14ac:dyDescent="0.25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 spans="2:35" ht="15" x14ac:dyDescent="0.25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 spans="2:35" ht="15" x14ac:dyDescent="0.25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 spans="2:35" ht="15" x14ac:dyDescent="0.25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 spans="2:35" ht="15" x14ac:dyDescent="0.25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 spans="2:35" ht="15" x14ac:dyDescent="0.25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 spans="2:35" ht="15" x14ac:dyDescent="0.25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 spans="2:35" ht="15" x14ac:dyDescent="0.25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 spans="2:35" ht="15" x14ac:dyDescent="0.25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 spans="2:35" ht="15" x14ac:dyDescent="0.25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 spans="2:35" ht="15" x14ac:dyDescent="0.25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 spans="2:35" ht="15" x14ac:dyDescent="0.25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 spans="2:35" ht="15" x14ac:dyDescent="0.25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 spans="2:35" ht="15" x14ac:dyDescent="0.25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 spans="2:35" ht="15" x14ac:dyDescent="0.25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 spans="2:35" ht="15" x14ac:dyDescent="0.25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 spans="2:35" ht="15" x14ac:dyDescent="0.25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 spans="2:35" ht="15" x14ac:dyDescent="0.25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 spans="2:35" ht="15" x14ac:dyDescent="0.25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 spans="2:35" ht="15" x14ac:dyDescent="0.25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 spans="2:35" ht="15" x14ac:dyDescent="0.25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 spans="2:35" ht="15" x14ac:dyDescent="0.25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 spans="2:35" ht="15" x14ac:dyDescent="0.25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 spans="2:35" ht="15" x14ac:dyDescent="0.25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 spans="2:35" ht="15" x14ac:dyDescent="0.25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 spans="2:35" ht="15" x14ac:dyDescent="0.25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 spans="2:35" ht="15" x14ac:dyDescent="0.25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 spans="2:35" ht="15" x14ac:dyDescent="0.25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 spans="2:35" ht="15" x14ac:dyDescent="0.25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 spans="2:35" ht="15" x14ac:dyDescent="0.25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 spans="2:35" ht="15" x14ac:dyDescent="0.25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 spans="2:35" ht="15" x14ac:dyDescent="0.25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 spans="2:35" ht="15" x14ac:dyDescent="0.25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 spans="2:35" ht="15" x14ac:dyDescent="0.25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 spans="2:35" ht="15" x14ac:dyDescent="0.25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 spans="2:35" ht="15" x14ac:dyDescent="0.25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 spans="2:35" ht="15" x14ac:dyDescent="0.25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 spans="2:35" ht="15" x14ac:dyDescent="0.25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 spans="2:35" ht="15" x14ac:dyDescent="0.25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 spans="2:35" ht="15" x14ac:dyDescent="0.25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 spans="2:35" ht="15" x14ac:dyDescent="0.25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 spans="2:35" ht="15" x14ac:dyDescent="0.25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 spans="2:35" ht="15" x14ac:dyDescent="0.25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 spans="2:35" ht="15" x14ac:dyDescent="0.25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 spans="2:35" ht="15" x14ac:dyDescent="0.25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 spans="2:35" ht="15" x14ac:dyDescent="0.25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 spans="2:35" ht="15" x14ac:dyDescent="0.25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 spans="2:35" ht="15" x14ac:dyDescent="0.25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 spans="2:35" ht="15" x14ac:dyDescent="0.25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 spans="2:35" ht="15" x14ac:dyDescent="0.25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 spans="2:35" ht="15" x14ac:dyDescent="0.25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 spans="2:35" ht="15" x14ac:dyDescent="0.25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 spans="2:35" ht="15" x14ac:dyDescent="0.25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 spans="2:35" ht="15" x14ac:dyDescent="0.25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 spans="2:35" ht="15" x14ac:dyDescent="0.25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 spans="2:35" ht="15" x14ac:dyDescent="0.25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 spans="2:35" ht="15" x14ac:dyDescent="0.25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 spans="2:35" ht="15" x14ac:dyDescent="0.25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 spans="2:35" ht="15" x14ac:dyDescent="0.25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 spans="2:35" ht="15" x14ac:dyDescent="0.25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 spans="2:35" ht="15" x14ac:dyDescent="0.25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 spans="2:35" ht="15" x14ac:dyDescent="0.25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 spans="2:35" ht="15" x14ac:dyDescent="0.25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 spans="2:35" ht="15" x14ac:dyDescent="0.25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 spans="2:35" ht="15" x14ac:dyDescent="0.25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 spans="2:35" ht="15" x14ac:dyDescent="0.25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 spans="2:35" ht="15" x14ac:dyDescent="0.25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 spans="2:35" ht="15" x14ac:dyDescent="0.25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 spans="2:35" ht="15" x14ac:dyDescent="0.25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 spans="2:35" ht="15" x14ac:dyDescent="0.25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 spans="2:35" ht="15" x14ac:dyDescent="0.25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 spans="2:35" ht="15" x14ac:dyDescent="0.25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 spans="2:35" ht="15" x14ac:dyDescent="0.25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 spans="2:35" ht="15" x14ac:dyDescent="0.25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 spans="2:35" ht="15" x14ac:dyDescent="0.25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 spans="2:35" ht="15" x14ac:dyDescent="0.25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 spans="2:35" ht="15" x14ac:dyDescent="0.25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 spans="2:35" ht="15" x14ac:dyDescent="0.25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 spans="2:35" ht="15" x14ac:dyDescent="0.25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 spans="2:35" ht="15" x14ac:dyDescent="0.25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 spans="2:35" ht="15" x14ac:dyDescent="0.25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 spans="2:35" ht="15" x14ac:dyDescent="0.25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 spans="2:35" ht="15" x14ac:dyDescent="0.25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 spans="2:35" ht="15" x14ac:dyDescent="0.25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 spans="2:35" ht="15" x14ac:dyDescent="0.25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 spans="2:35" ht="15" x14ac:dyDescent="0.25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 spans="2:35" ht="15" x14ac:dyDescent="0.25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 spans="2:35" ht="15" x14ac:dyDescent="0.25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 spans="2:35" ht="15" x14ac:dyDescent="0.25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 spans="2:35" ht="15" x14ac:dyDescent="0.25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 spans="2:35" ht="15" x14ac:dyDescent="0.25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 spans="2:35" ht="15" x14ac:dyDescent="0.25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 spans="2:35" ht="15" x14ac:dyDescent="0.25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 spans="2:35" ht="15" x14ac:dyDescent="0.25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 spans="2:35" ht="15" x14ac:dyDescent="0.25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 spans="2:35" ht="15" x14ac:dyDescent="0.25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 spans="2:35" ht="15" x14ac:dyDescent="0.25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 spans="2:35" ht="15" x14ac:dyDescent="0.25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 spans="2:35" ht="15" x14ac:dyDescent="0.25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 spans="2:35" ht="15" x14ac:dyDescent="0.25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 spans="2:35" ht="15" x14ac:dyDescent="0.25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 spans="2:35" ht="15" x14ac:dyDescent="0.25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 spans="2:35" ht="15" x14ac:dyDescent="0.25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 spans="2:35" ht="15" x14ac:dyDescent="0.25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 spans="2:35" ht="15" x14ac:dyDescent="0.25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 spans="2:35" ht="15" x14ac:dyDescent="0.25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 spans="2:35" ht="15" x14ac:dyDescent="0.25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 spans="2:35" ht="15" x14ac:dyDescent="0.25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 spans="2:35" ht="15" x14ac:dyDescent="0.25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 spans="2:35" ht="15" x14ac:dyDescent="0.25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 spans="2:35" ht="15" x14ac:dyDescent="0.25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 spans="2:35" ht="15" x14ac:dyDescent="0.25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 spans="2:35" ht="15" x14ac:dyDescent="0.25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 spans="2:35" ht="15" x14ac:dyDescent="0.25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 spans="2:35" ht="15" x14ac:dyDescent="0.25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 spans="2:35" ht="15" x14ac:dyDescent="0.25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 spans="2:35" ht="15" x14ac:dyDescent="0.25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 spans="2:35" ht="15" x14ac:dyDescent="0.25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 spans="2:35" ht="15" x14ac:dyDescent="0.25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 spans="2:35" ht="15" x14ac:dyDescent="0.25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 spans="2:35" ht="15" x14ac:dyDescent="0.25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 spans="2:35" ht="15" x14ac:dyDescent="0.25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 spans="2:35" ht="15" x14ac:dyDescent="0.25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 spans="2:35" ht="15" x14ac:dyDescent="0.25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 spans="2:35" ht="15" x14ac:dyDescent="0.25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 spans="2:35" ht="15" x14ac:dyDescent="0.25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 spans="2:35" ht="15" x14ac:dyDescent="0.25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 spans="2:35" ht="15" x14ac:dyDescent="0.25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 spans="2:35" ht="15" x14ac:dyDescent="0.25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 spans="2:35" ht="15" x14ac:dyDescent="0.25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 spans="2:35" ht="15" x14ac:dyDescent="0.25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 spans="2:35" ht="15" x14ac:dyDescent="0.25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 spans="2:35" ht="15" x14ac:dyDescent="0.25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 spans="2:35" ht="15" x14ac:dyDescent="0.25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 spans="2:35" ht="15" x14ac:dyDescent="0.25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 spans="2:35" ht="15" x14ac:dyDescent="0.25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 spans="2:35" ht="15" x14ac:dyDescent="0.25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 spans="2:35" ht="15" x14ac:dyDescent="0.25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 spans="2:35" ht="15" x14ac:dyDescent="0.25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 spans="2:35" ht="15" x14ac:dyDescent="0.25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 spans="2:35" ht="15" x14ac:dyDescent="0.25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 spans="2:35" ht="15" x14ac:dyDescent="0.25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 spans="2:35" ht="15" x14ac:dyDescent="0.25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 spans="2:35" ht="15" x14ac:dyDescent="0.25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 spans="2:35" ht="15" x14ac:dyDescent="0.25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 spans="2:35" ht="15" x14ac:dyDescent="0.25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 spans="2:35" ht="15" x14ac:dyDescent="0.25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 spans="2:35" ht="15" x14ac:dyDescent="0.25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 spans="2:35" ht="15" x14ac:dyDescent="0.25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 spans="2:35" ht="15" x14ac:dyDescent="0.25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 spans="2:35" ht="15" x14ac:dyDescent="0.25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 spans="2:35" ht="15" x14ac:dyDescent="0.25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 spans="2:35" ht="15" x14ac:dyDescent="0.25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 spans="2:35" ht="15" x14ac:dyDescent="0.25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 spans="2:35" ht="15" x14ac:dyDescent="0.25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 spans="2:35" ht="15" x14ac:dyDescent="0.25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 spans="2:35" ht="15" x14ac:dyDescent="0.25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 spans="2:35" ht="15" x14ac:dyDescent="0.25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 spans="2:35" ht="15" x14ac:dyDescent="0.25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 spans="2:35" ht="15" x14ac:dyDescent="0.25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 spans="2:35" ht="15" x14ac:dyDescent="0.25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 spans="2:35" ht="15" x14ac:dyDescent="0.25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 spans="2:35" ht="15" x14ac:dyDescent="0.25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 spans="2:35" ht="15" x14ac:dyDescent="0.25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 spans="2:35" ht="15" x14ac:dyDescent="0.25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 spans="2:35" ht="15" x14ac:dyDescent="0.25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 spans="2:35" ht="15" x14ac:dyDescent="0.25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 spans="2:35" ht="15" x14ac:dyDescent="0.25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 spans="2:35" ht="15" x14ac:dyDescent="0.25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 spans="2:35" ht="15" x14ac:dyDescent="0.25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 spans="2:35" ht="15" x14ac:dyDescent="0.25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 spans="2:35" ht="15" x14ac:dyDescent="0.25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 spans="2:35" ht="15" x14ac:dyDescent="0.25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 spans="2:35" ht="15" x14ac:dyDescent="0.25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 spans="2:35" ht="15" x14ac:dyDescent="0.25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 spans="2:35" ht="15" x14ac:dyDescent="0.25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 spans="2:35" ht="15" x14ac:dyDescent="0.25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 spans="2:35" ht="15" x14ac:dyDescent="0.25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 spans="2:35" ht="15" x14ac:dyDescent="0.25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 spans="2:35" ht="15" x14ac:dyDescent="0.25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 spans="2:35" ht="15" x14ac:dyDescent="0.25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 spans="2:35" ht="15" x14ac:dyDescent="0.25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 spans="2:35" ht="15" x14ac:dyDescent="0.25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 spans="2:35" ht="15" x14ac:dyDescent="0.25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 spans="2:35" ht="15" x14ac:dyDescent="0.25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 spans="2:35" ht="15" x14ac:dyDescent="0.25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 spans="2:35" ht="15" x14ac:dyDescent="0.25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 spans="2:35" ht="15" x14ac:dyDescent="0.25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 spans="2:35" ht="15" x14ac:dyDescent="0.25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 spans="2:35" ht="15" x14ac:dyDescent="0.25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 spans="2:35" ht="15" x14ac:dyDescent="0.25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 spans="2:35" ht="15" x14ac:dyDescent="0.25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 spans="2:35" ht="15" x14ac:dyDescent="0.25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 spans="2:35" ht="15" x14ac:dyDescent="0.25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 spans="2:35" ht="15" x14ac:dyDescent="0.25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 spans="2:35" ht="15" x14ac:dyDescent="0.25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 spans="2:35" ht="15" x14ac:dyDescent="0.25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 spans="2:35" ht="15" x14ac:dyDescent="0.25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 spans="2:35" ht="15" x14ac:dyDescent="0.25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 spans="2:35" ht="15" x14ac:dyDescent="0.25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 spans="2:35" ht="15" x14ac:dyDescent="0.25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 spans="2:35" ht="15" x14ac:dyDescent="0.25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 spans="2:35" ht="15" x14ac:dyDescent="0.25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 spans="2:35" ht="15" x14ac:dyDescent="0.25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 spans="2:35" ht="15" x14ac:dyDescent="0.25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 spans="2:35" ht="15" x14ac:dyDescent="0.25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 spans="2:35" ht="15" x14ac:dyDescent="0.25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 spans="2:35" ht="15" x14ac:dyDescent="0.25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 spans="2:35" ht="15" x14ac:dyDescent="0.25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 spans="2:35" ht="15" x14ac:dyDescent="0.25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 spans="2:35" ht="15" x14ac:dyDescent="0.25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 spans="2:35" ht="15" x14ac:dyDescent="0.25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 spans="2:35" ht="15" x14ac:dyDescent="0.25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 spans="2:35" ht="15" x14ac:dyDescent="0.25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 spans="2:35" ht="15" x14ac:dyDescent="0.25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 spans="2:35" ht="15" x14ac:dyDescent="0.25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 spans="2:35" ht="15" x14ac:dyDescent="0.25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 spans="2:35" ht="15" x14ac:dyDescent="0.25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 spans="2:35" ht="15" x14ac:dyDescent="0.25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 spans="2:35" ht="15" x14ac:dyDescent="0.25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 spans="2:35" ht="15" x14ac:dyDescent="0.25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 spans="2:35" ht="15" x14ac:dyDescent="0.25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 spans="2:35" ht="15" x14ac:dyDescent="0.25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 spans="2:35" ht="15" x14ac:dyDescent="0.25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 spans="2:35" ht="15" x14ac:dyDescent="0.25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 spans="2:35" ht="15" x14ac:dyDescent="0.25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 spans="2:35" ht="15" x14ac:dyDescent="0.25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 spans="2:35" ht="15" x14ac:dyDescent="0.25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 spans="2:35" ht="15" x14ac:dyDescent="0.25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 spans="2:35" ht="15" x14ac:dyDescent="0.25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 spans="2:35" ht="15" x14ac:dyDescent="0.25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 spans="2:35" ht="15" x14ac:dyDescent="0.25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 spans="2:35" ht="15" x14ac:dyDescent="0.25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 spans="2:35" ht="15" x14ac:dyDescent="0.25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 spans="2:35" ht="15" x14ac:dyDescent="0.25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 spans="2:35" ht="15" x14ac:dyDescent="0.25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 spans="2:35" ht="15" x14ac:dyDescent="0.25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 spans="2:35" ht="15" x14ac:dyDescent="0.25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 spans="2:35" ht="15" x14ac:dyDescent="0.25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 spans="2:35" ht="15" x14ac:dyDescent="0.25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 spans="2:35" ht="15" x14ac:dyDescent="0.25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 spans="2:35" ht="15" x14ac:dyDescent="0.25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 spans="2:35" ht="15" x14ac:dyDescent="0.25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 spans="2:35" ht="15" x14ac:dyDescent="0.25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 spans="2:35" ht="15" x14ac:dyDescent="0.25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 spans="2:35" ht="15" x14ac:dyDescent="0.25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 spans="2:35" ht="15" x14ac:dyDescent="0.25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 spans="2:35" ht="15" x14ac:dyDescent="0.25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 spans="2:35" ht="15" x14ac:dyDescent="0.25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 spans="2:35" ht="15" x14ac:dyDescent="0.25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 spans="2:35" ht="15" x14ac:dyDescent="0.25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 spans="2:35" ht="15" x14ac:dyDescent="0.25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 spans="2:35" ht="15" x14ac:dyDescent="0.25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 spans="2:35" ht="15" x14ac:dyDescent="0.25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 spans="2:35" ht="15" x14ac:dyDescent="0.25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 spans="2:35" ht="15" x14ac:dyDescent="0.25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 spans="2:35" ht="15" x14ac:dyDescent="0.25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 spans="2:35" ht="15" x14ac:dyDescent="0.25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 spans="2:35" ht="15" x14ac:dyDescent="0.25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 spans="2:35" ht="15" x14ac:dyDescent="0.25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 spans="2:35" ht="15" x14ac:dyDescent="0.25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 spans="2:35" ht="15" x14ac:dyDescent="0.25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 spans="2:35" ht="15" x14ac:dyDescent="0.25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 spans="2:35" ht="15" x14ac:dyDescent="0.25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 spans="2:35" ht="15" x14ac:dyDescent="0.25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 spans="2:35" ht="15" x14ac:dyDescent="0.25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 spans="2:35" ht="15" x14ac:dyDescent="0.25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 spans="2:35" ht="15" x14ac:dyDescent="0.25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 spans="2:35" ht="15" x14ac:dyDescent="0.25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 spans="2:35" ht="15" x14ac:dyDescent="0.25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 spans="2:35" ht="15" x14ac:dyDescent="0.25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 spans="2:35" ht="15" x14ac:dyDescent="0.25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</sheetData>
  <mergeCells count="6">
    <mergeCell ref="B55:E55"/>
    <mergeCell ref="B29:E29"/>
    <mergeCell ref="B33:E33"/>
    <mergeCell ref="B40:E40"/>
    <mergeCell ref="B44:E44"/>
    <mergeCell ref="B51:E51"/>
  </mergeCells>
  <pageMargins left="0.7" right="0.7" top="0.75" bottom="0.75" header="0.3" footer="0.3"/>
  <ignoredErrors>
    <ignoredError sqref="C209:C219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030"/>
  <sheetViews>
    <sheetView zoomScale="80" zoomScaleNormal="80" workbookViewId="0">
      <selection activeCell="F903" sqref="F903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42" ht="5.0999999999999996" customHeight="1" x14ac:dyDescent="0.2"/>
    <row r="2" spans="2:42" ht="12.75" customHeight="1" x14ac:dyDescent="0.25">
      <c r="B2" s="4" t="s">
        <v>191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2:42" ht="12.7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2:42" ht="12.75" customHeight="1" x14ac:dyDescent="0.25">
      <c r="B4" s="4" t="s">
        <v>192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2:42" ht="12.75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2:42" ht="15" x14ac:dyDescent="0.25">
      <c r="B6" s="4" t="s">
        <v>213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2:42" ht="15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2:42" ht="30" x14ac:dyDescent="0.25">
      <c r="B8" s="42" t="s">
        <v>133</v>
      </c>
      <c r="C8" s="7" t="str">
        <f>założenia!C17</f>
        <v>Rok n
2015</v>
      </c>
      <c r="D8" s="7" t="str">
        <f>założenia!D17</f>
        <v>Rok n+1
2016</v>
      </c>
      <c r="E8" s="7" t="str">
        <f>założenia!E17</f>
        <v>Rok n+2
2017</v>
      </c>
      <c r="F8" s="7" t="str">
        <f>założenia!F17</f>
        <v>Rok n+3
2018</v>
      </c>
      <c r="G8" s="7" t="str">
        <f>założenia!G17</f>
        <v>Rok n+4
2019</v>
      </c>
      <c r="H8" s="7" t="str">
        <f>założenia!H17</f>
        <v>Rok n+5
2020</v>
      </c>
      <c r="I8" s="7" t="str">
        <f>założenia!I17</f>
        <v>Rok n+6
2021</v>
      </c>
      <c r="J8" s="7" t="str">
        <f>założenia!J17</f>
        <v>Rok n+7
2022</v>
      </c>
      <c r="K8" s="7" t="str">
        <f>założenia!K17</f>
        <v>Rok n+8
2023</v>
      </c>
      <c r="L8" s="7" t="str">
        <f>założenia!L17</f>
        <v>Rok n+9
2024</v>
      </c>
      <c r="M8" s="7" t="str">
        <f>założenia!M17</f>
        <v>Rok n+10
2025</v>
      </c>
      <c r="N8" s="7" t="str">
        <f>założenia!N17</f>
        <v>Rok n+11
2026</v>
      </c>
      <c r="O8" s="7" t="str">
        <f>założenia!O17</f>
        <v>Rok n+12
2027</v>
      </c>
      <c r="P8" s="7" t="str">
        <f>założenia!P17</f>
        <v>Rok n+13
2028</v>
      </c>
      <c r="Q8" s="7" t="str">
        <f>założenia!Q17</f>
        <v>Rok n+14
2029</v>
      </c>
      <c r="R8" s="7" t="str">
        <f>założenia!R17</f>
        <v>Rok n+15
2030</v>
      </c>
      <c r="S8" s="7" t="str">
        <f>założenia!S17</f>
        <v>Rok n+16
2031</v>
      </c>
      <c r="T8" s="7" t="str">
        <f>założenia!T17</f>
        <v>Rok n+17
2032</v>
      </c>
      <c r="U8" s="7" t="str">
        <f>założenia!U17</f>
        <v>Rok n+18
2033</v>
      </c>
      <c r="V8" s="7" t="str">
        <f>założenia!V17</f>
        <v>Rok n+19
2034</v>
      </c>
      <c r="W8" s="7" t="str">
        <f>założenia!W17</f>
        <v>Rok n+20
2035</v>
      </c>
      <c r="X8" s="7" t="str">
        <f>założenia!X17</f>
        <v>Rok n+21
2036</v>
      </c>
      <c r="Y8" s="7" t="str">
        <f>założenia!Y17</f>
        <v>Rok n+22
2037</v>
      </c>
      <c r="Z8" s="7" t="str">
        <f>założenia!Z17</f>
        <v>Rok n+23
2038</v>
      </c>
      <c r="AA8" s="7" t="str">
        <f>założenia!AA17</f>
        <v>Rok n+24
2039</v>
      </c>
      <c r="AB8" s="7" t="str">
        <f>założenia!AB17</f>
        <v>Rok n+25
2040</v>
      </c>
      <c r="AC8" s="7" t="str">
        <f>założenia!AC17</f>
        <v>Rok n+26
2041</v>
      </c>
      <c r="AD8" s="7" t="str">
        <f>założenia!AD17</f>
        <v>Rok n+27
2042</v>
      </c>
      <c r="AE8" s="7" t="str">
        <f>założenia!AE17</f>
        <v>Rok n+28
2043</v>
      </c>
      <c r="AF8" s="7" t="str">
        <f>założenia!AF17</f>
        <v>Rok n+29
2044</v>
      </c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2:42" ht="30" x14ac:dyDescent="0.25">
      <c r="B9" s="8" t="s">
        <v>174</v>
      </c>
      <c r="C9" s="16">
        <f>ROUND(założenia!C105*(1+założenia!C24),0)</f>
        <v>60367</v>
      </c>
      <c r="D9" s="16">
        <f>ROUND(C9*(1+założenia!D24),0)</f>
        <v>60718</v>
      </c>
      <c r="E9" s="16">
        <f>ROUND(D9*(1+założenia!E24),0)</f>
        <v>61060</v>
      </c>
      <c r="F9" s="16">
        <f>ROUND(E9*(1+założenia!F24),0)</f>
        <v>61397</v>
      </c>
      <c r="G9" s="16">
        <f>ROUND(F9*(1+założenia!G24),0)</f>
        <v>61726</v>
      </c>
      <c r="H9" s="16">
        <f>ROUND(G9*(1+założenia!H24),0)</f>
        <v>62047</v>
      </c>
      <c r="I9" s="16">
        <f>ROUND(H9*(1+założenia!I24),0)</f>
        <v>62357</v>
      </c>
      <c r="J9" s="16">
        <f>ROUND(I9*(1+założenia!J24),0)</f>
        <v>62653</v>
      </c>
      <c r="K9" s="16">
        <f>ROUND(J9*(1+założenia!K24),0)</f>
        <v>62935</v>
      </c>
      <c r="L9" s="16">
        <f>ROUND(K9*(1+założenia!L24),0)</f>
        <v>63201</v>
      </c>
      <c r="M9" s="16">
        <f>ROUND(L9*(1+założenia!M24),0)</f>
        <v>63452</v>
      </c>
      <c r="N9" s="16">
        <f>ROUND(M9*(1+założenia!N24),0)</f>
        <v>63688</v>
      </c>
      <c r="O9" s="16">
        <f>ROUND(N9*(1+założenia!O24),0)</f>
        <v>63910</v>
      </c>
      <c r="P9" s="16">
        <f>ROUND(O9*(1+założenia!P24),0)</f>
        <v>64118</v>
      </c>
      <c r="Q9" s="16">
        <f>ROUND(P9*(1+założenia!Q24),0)</f>
        <v>64312</v>
      </c>
      <c r="R9" s="16">
        <f>ROUND(Q9*(1+założenia!R24),0)</f>
        <v>64492</v>
      </c>
      <c r="S9" s="16">
        <f>ROUND(R9*(1+założenia!S24),0)</f>
        <v>64659</v>
      </c>
      <c r="T9" s="16">
        <f>ROUND(S9*(1+założenia!T24),0)</f>
        <v>64814</v>
      </c>
      <c r="U9" s="16">
        <f>ROUND(T9*(1+założenia!U24),0)</f>
        <v>64957</v>
      </c>
      <c r="V9" s="16">
        <f>ROUND(U9*(1+założenia!V24),0)</f>
        <v>65091</v>
      </c>
      <c r="W9" s="16">
        <f>ROUND(V9*(1+założenia!W24),0)</f>
        <v>65215</v>
      </c>
      <c r="X9" s="16">
        <f>ROUND(W9*(1+założenia!X24),0)</f>
        <v>65333</v>
      </c>
      <c r="Y9" s="16">
        <f>ROUND(X9*(1+założenia!Y24),0)</f>
        <v>65445</v>
      </c>
      <c r="Z9" s="16">
        <f>ROUND(Y9*(1+założenia!Z24),0)</f>
        <v>65552</v>
      </c>
      <c r="AA9" s="16">
        <f>ROUND(Z9*(1+założenia!AA24),0)</f>
        <v>65656</v>
      </c>
      <c r="AB9" s="16">
        <f>ROUND(AA9*(1+założenia!AB24),0)</f>
        <v>65757</v>
      </c>
      <c r="AC9" s="16">
        <f>ROUND(AB9*(1+założenia!AC24),0)</f>
        <v>65856</v>
      </c>
      <c r="AD9" s="16">
        <f>ROUND(AC9*(1+założenia!AD24),0)</f>
        <v>65952</v>
      </c>
      <c r="AE9" s="16">
        <f>ROUND(AD9*(1+założenia!AE24),0)</f>
        <v>66047</v>
      </c>
      <c r="AF9" s="16">
        <f>ROUND(AE9*(1+założenia!AF24),0)</f>
        <v>66139</v>
      </c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2:42" ht="30" x14ac:dyDescent="0.25">
      <c r="B10" s="8" t="s">
        <v>175</v>
      </c>
      <c r="C10" s="16">
        <f>ROUND(założenia!C106*(1+założenia!C24),0)</f>
        <v>50306</v>
      </c>
      <c r="D10" s="16">
        <f>ROUND(C10*(1+założenia!D24),0)</f>
        <v>50599</v>
      </c>
      <c r="E10" s="16">
        <f>ROUND(D10*(1+założenia!E24),0)</f>
        <v>50884</v>
      </c>
      <c r="F10" s="16">
        <f>ROUND(E10*(1+założenia!F24),0)</f>
        <v>51164</v>
      </c>
      <c r="G10" s="16">
        <f>ROUND(F10*(1+założenia!G24),0)</f>
        <v>51439</v>
      </c>
      <c r="H10" s="16">
        <f>ROUND(G10*(1+założenia!H24),0)</f>
        <v>51707</v>
      </c>
      <c r="I10" s="16">
        <f>ROUND(H10*(1+założenia!I24),0)</f>
        <v>51965</v>
      </c>
      <c r="J10" s="16">
        <f>ROUND(I10*(1+założenia!J24),0)</f>
        <v>52212</v>
      </c>
      <c r="K10" s="16">
        <f>ROUND(J10*(1+założenia!K24),0)</f>
        <v>52447</v>
      </c>
      <c r="L10" s="16">
        <f>ROUND(K10*(1+założenia!L24),0)</f>
        <v>52669</v>
      </c>
      <c r="M10" s="16">
        <f>ROUND(L10*(1+założenia!M24),0)</f>
        <v>52878</v>
      </c>
      <c r="N10" s="16">
        <f>ROUND(M10*(1+założenia!N24),0)</f>
        <v>53075</v>
      </c>
      <c r="O10" s="16">
        <f>ROUND(N10*(1+założenia!O24),0)</f>
        <v>53260</v>
      </c>
      <c r="P10" s="16">
        <f>ROUND(O10*(1+założenia!P24),0)</f>
        <v>53434</v>
      </c>
      <c r="Q10" s="16">
        <f>ROUND(P10*(1+założenia!Q24),0)</f>
        <v>53596</v>
      </c>
      <c r="R10" s="16">
        <f>ROUND(Q10*(1+założenia!R24),0)</f>
        <v>53746</v>
      </c>
      <c r="S10" s="16">
        <f>ROUND(R10*(1+założenia!S24),0)</f>
        <v>53885</v>
      </c>
      <c r="T10" s="16">
        <f>ROUND(S10*(1+założenia!T24),0)</f>
        <v>54014</v>
      </c>
      <c r="U10" s="16">
        <f>ROUND(T10*(1+założenia!U24),0)</f>
        <v>54134</v>
      </c>
      <c r="V10" s="16">
        <f>ROUND(U10*(1+założenia!V24),0)</f>
        <v>54245</v>
      </c>
      <c r="W10" s="16">
        <f>ROUND(V10*(1+założenia!W24),0)</f>
        <v>54349</v>
      </c>
      <c r="X10" s="16">
        <f>ROUND(W10*(1+założenia!X24),0)</f>
        <v>54447</v>
      </c>
      <c r="Y10" s="16">
        <f>ROUND(X10*(1+założenia!Y24),0)</f>
        <v>54540</v>
      </c>
      <c r="Z10" s="16">
        <f>ROUND(Y10*(1+założenia!Z24),0)</f>
        <v>54630</v>
      </c>
      <c r="AA10" s="16">
        <f>ROUND(Z10*(1+założenia!AA24),0)</f>
        <v>54717</v>
      </c>
      <c r="AB10" s="16">
        <f>ROUND(AA10*(1+założenia!AB24),0)</f>
        <v>54801</v>
      </c>
      <c r="AC10" s="16">
        <f>ROUND(AB10*(1+założenia!AC24),0)</f>
        <v>54883</v>
      </c>
      <c r="AD10" s="16">
        <f>ROUND(AC10*(1+założenia!AD24),0)</f>
        <v>54963</v>
      </c>
      <c r="AE10" s="16">
        <f>ROUND(AD10*(1+założenia!AE24),0)</f>
        <v>55042</v>
      </c>
      <c r="AF10" s="16">
        <f>ROUND(AE10*(1+założenia!AF24),0)</f>
        <v>55119</v>
      </c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2:42" ht="15" x14ac:dyDescent="0.25">
      <c r="B11" s="8" t="s">
        <v>180</v>
      </c>
      <c r="C11" s="16">
        <f>ROUND(założenia!$C103/założenia!$C105*C9,0)</f>
        <v>2012233</v>
      </c>
      <c r="D11" s="16">
        <f>ROUND(założenia!$C103/założenia!$C105*D9,0)</f>
        <v>2023933</v>
      </c>
      <c r="E11" s="16">
        <f>ROUND(założenia!$C103/założenia!$C105*E9,0)</f>
        <v>2035333</v>
      </c>
      <c r="F11" s="16">
        <f>ROUND(założenia!$C103/założenia!$C105*F9,0)</f>
        <v>2046567</v>
      </c>
      <c r="G11" s="16">
        <f>ROUND(założenia!$C103/założenia!$C105*G9,0)</f>
        <v>2057533</v>
      </c>
      <c r="H11" s="16">
        <f>ROUND(założenia!$C103/założenia!$C105*H9,0)</f>
        <v>2068233</v>
      </c>
      <c r="I11" s="16">
        <f>ROUND(założenia!$C103/założenia!$C105*I9,0)</f>
        <v>2078567</v>
      </c>
      <c r="J11" s="16">
        <f>ROUND(założenia!$C103/założenia!$C105*J9,0)</f>
        <v>2088433</v>
      </c>
      <c r="K11" s="16">
        <f>ROUND(założenia!$C103/założenia!$C105*K9,0)</f>
        <v>2097833</v>
      </c>
      <c r="L11" s="16">
        <f>ROUND(założenia!$C103/założenia!$C105*L9,0)</f>
        <v>2106700</v>
      </c>
      <c r="M11" s="16">
        <f>ROUND(założenia!$C103/założenia!$C105*M9,0)</f>
        <v>2115067</v>
      </c>
      <c r="N11" s="16">
        <f>ROUND(założenia!$C103/założenia!$C105*N9,0)</f>
        <v>2122933</v>
      </c>
      <c r="O11" s="16">
        <f>ROUND(założenia!$C103/założenia!$C105*O9,0)</f>
        <v>2130333</v>
      </c>
      <c r="P11" s="16">
        <f>ROUND(założenia!$C103/założenia!$C105*P9,0)</f>
        <v>2137267</v>
      </c>
      <c r="Q11" s="16">
        <f>ROUND(założenia!$C103/założenia!$C105*Q9,0)</f>
        <v>2143733</v>
      </c>
      <c r="R11" s="16">
        <f>ROUND(założenia!$C103/założenia!$C105*R9,0)</f>
        <v>2149733</v>
      </c>
      <c r="S11" s="16">
        <f>ROUND(założenia!$C103/założenia!$C105*S9,0)</f>
        <v>2155300</v>
      </c>
      <c r="T11" s="16">
        <f>ROUND(założenia!$C103/założenia!$C105*T9,0)</f>
        <v>2160467</v>
      </c>
      <c r="U11" s="16">
        <f>ROUND(założenia!$C103/założenia!$C105*U9,0)</f>
        <v>2165233</v>
      </c>
      <c r="V11" s="16">
        <f>ROUND(założenia!$C103/założenia!$C105*V9,0)</f>
        <v>2169700</v>
      </c>
      <c r="W11" s="16">
        <f>ROUND(założenia!$C103/założenia!$C105*W9,0)</f>
        <v>2173833</v>
      </c>
      <c r="X11" s="16">
        <f>ROUND(założenia!$C103/założenia!$C105*X9,0)</f>
        <v>2177767</v>
      </c>
      <c r="Y11" s="16">
        <f>ROUND(założenia!$C103/założenia!$C105*Y9,0)</f>
        <v>2181500</v>
      </c>
      <c r="Z11" s="16">
        <f>ROUND(założenia!$C103/założenia!$C105*Z9,0)</f>
        <v>2185067</v>
      </c>
      <c r="AA11" s="16">
        <f>ROUND(założenia!$C103/założenia!$C105*AA9,0)</f>
        <v>2188533</v>
      </c>
      <c r="AB11" s="16">
        <f>ROUND(założenia!$C103/założenia!$C105*AB9,0)</f>
        <v>2191900</v>
      </c>
      <c r="AC11" s="16">
        <f>ROUND(założenia!$C103/założenia!$C105*AC9,0)</f>
        <v>2195200</v>
      </c>
      <c r="AD11" s="16">
        <f>ROUND(założenia!$C103/założenia!$C105*AD9,0)</f>
        <v>2198400</v>
      </c>
      <c r="AE11" s="16">
        <f>ROUND(założenia!$C103/założenia!$C105*AE9,0)</f>
        <v>2201567</v>
      </c>
      <c r="AF11" s="16">
        <f>ROUND(założenia!$C103/założenia!$C105*AF9,0)</f>
        <v>2204633</v>
      </c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2:42" ht="15" x14ac:dyDescent="0.25">
      <c r="B12" s="8" t="s">
        <v>181</v>
      </c>
      <c r="C12" s="16">
        <f>ROUND(założenia!$C104/założenia!$C106*C10,0)</f>
        <v>1811016</v>
      </c>
      <c r="D12" s="16">
        <f>ROUND(założenia!$C104/założenia!$C106*D10,0)</f>
        <v>1821564</v>
      </c>
      <c r="E12" s="16">
        <f>ROUND(założenia!$C104/założenia!$C106*E10,0)</f>
        <v>1831824</v>
      </c>
      <c r="F12" s="16">
        <f>ROUND(założenia!$C104/założenia!$C106*F10,0)</f>
        <v>1841904</v>
      </c>
      <c r="G12" s="16">
        <f>ROUND(założenia!$C104/założenia!$C106*G10,0)</f>
        <v>1851804</v>
      </c>
      <c r="H12" s="16">
        <f>ROUND(założenia!$C104/założenia!$C106*H10,0)</f>
        <v>1861452</v>
      </c>
      <c r="I12" s="16">
        <f>ROUND(założenia!$C104/założenia!$C106*I10,0)</f>
        <v>1870740</v>
      </c>
      <c r="J12" s="16">
        <f>ROUND(założenia!$C104/założenia!$C106*J10,0)</f>
        <v>1879632</v>
      </c>
      <c r="K12" s="16">
        <f>ROUND(założenia!$C104/założenia!$C106*K10,0)</f>
        <v>1888092</v>
      </c>
      <c r="L12" s="16">
        <f>ROUND(założenia!$C104/założenia!$C106*L10,0)</f>
        <v>1896084</v>
      </c>
      <c r="M12" s="16">
        <f>ROUND(założenia!$C104/założenia!$C106*M10,0)</f>
        <v>1903608</v>
      </c>
      <c r="N12" s="16">
        <f>ROUND(założenia!$C104/założenia!$C106*N10,0)</f>
        <v>1910700</v>
      </c>
      <c r="O12" s="16">
        <f>ROUND(założenia!$C104/założenia!$C106*O10,0)</f>
        <v>1917360</v>
      </c>
      <c r="P12" s="16">
        <f>ROUND(założenia!$C104/założenia!$C106*P10,0)</f>
        <v>1923624</v>
      </c>
      <c r="Q12" s="16">
        <f>ROUND(założenia!$C104/założenia!$C106*Q10,0)</f>
        <v>1929456</v>
      </c>
      <c r="R12" s="16">
        <f>ROUND(założenia!$C104/założenia!$C106*R10,0)</f>
        <v>1934856</v>
      </c>
      <c r="S12" s="16">
        <f>ROUND(założenia!$C104/założenia!$C106*S10,0)</f>
        <v>1939860</v>
      </c>
      <c r="T12" s="16">
        <f>ROUND(założenia!$C104/założenia!$C106*T10,0)</f>
        <v>1944504</v>
      </c>
      <c r="U12" s="16">
        <f>ROUND(założenia!$C104/założenia!$C106*U10,0)</f>
        <v>1948824</v>
      </c>
      <c r="V12" s="16">
        <f>ROUND(założenia!$C104/założenia!$C106*V10,0)</f>
        <v>1952820</v>
      </c>
      <c r="W12" s="16">
        <f>ROUND(założenia!$C104/założenia!$C106*W10,0)</f>
        <v>1956564</v>
      </c>
      <c r="X12" s="16">
        <f>ROUND(założenia!$C104/założenia!$C106*X10,0)</f>
        <v>1960092</v>
      </c>
      <c r="Y12" s="16">
        <f>ROUND(założenia!$C104/założenia!$C106*Y10,0)</f>
        <v>1963440</v>
      </c>
      <c r="Z12" s="16">
        <f>ROUND(założenia!$C104/założenia!$C106*Z10,0)</f>
        <v>1966680</v>
      </c>
      <c r="AA12" s="16">
        <f>ROUND(założenia!$C104/założenia!$C106*AA10,0)</f>
        <v>1969812</v>
      </c>
      <c r="AB12" s="16">
        <f>ROUND(założenia!$C104/założenia!$C106*AB10,0)</f>
        <v>1972836</v>
      </c>
      <c r="AC12" s="16">
        <f>ROUND(założenia!$C104/założenia!$C106*AC10,0)</f>
        <v>1975788</v>
      </c>
      <c r="AD12" s="16">
        <f>ROUND(założenia!$C104/założenia!$C106*AD10,0)</f>
        <v>1978668</v>
      </c>
      <c r="AE12" s="16">
        <f>ROUND(założenia!$C104/założenia!$C106*AE10,0)</f>
        <v>1981512</v>
      </c>
      <c r="AF12" s="16">
        <f>ROUND(założenia!$C104/założenia!$C106*AF10,0)</f>
        <v>1984284</v>
      </c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2:42" ht="15" x14ac:dyDescent="0.25">
      <c r="B13" s="8" t="s">
        <v>182</v>
      </c>
      <c r="C13" s="16">
        <f>(założenia!$C79+C90)/C11</f>
        <v>4.4673748020234241</v>
      </c>
      <c r="D13" s="16">
        <f>(założenia!$C79+D90)/D11</f>
        <v>4.4805418459998432</v>
      </c>
      <c r="E13" s="16">
        <f>(założenia!$C79+E90)/E11</f>
        <v>4.4960812174224074</v>
      </c>
      <c r="F13" s="16">
        <f>(założenia!$C79+F90)/F11</f>
        <v>4.5113084901618166</v>
      </c>
      <c r="G13" s="16">
        <f>(założenia!$C79+G90)/G11</f>
        <v>4.5290145611773802</v>
      </c>
      <c r="H13" s="16">
        <f>(założenia!$C79+H90)/H11</f>
        <v>4.5474493728616956</v>
      </c>
      <c r="I13" s="16">
        <f>(założenia!$C79+I90)/I11</f>
        <v>4.5667041104894643</v>
      </c>
      <c r="J13" s="16">
        <f>(założenia!$C79+J90)/J11</f>
        <v>4.5868746796219613</v>
      </c>
      <c r="K13" s="16">
        <f>(założenia!$C79+K90)/K11</f>
        <v>4.6079810587043708</v>
      </c>
      <c r="L13" s="16">
        <f>(założenia!$C79+L90)/L11</f>
        <v>4.6300979962586348</v>
      </c>
      <c r="M13" s="16">
        <f>(założenia!$C79+M90)/M11</f>
        <v>4.6532256506683582</v>
      </c>
      <c r="N13" s="16">
        <f>(założenia!$C79+N90)/N11</f>
        <v>4.6773916754631779</v>
      </c>
      <c r="O13" s="16">
        <f>(założenia!$C79+O90)/O11</f>
        <v>4.7025966671574455</v>
      </c>
      <c r="P13" s="16">
        <f>(założenia!$C79+P90)/P11</f>
        <v>4.7288699100187843</v>
      </c>
      <c r="Q13" s="16">
        <f>(założenia!$C79+Q90)/Q11</f>
        <v>4.75624398698133</v>
      </c>
      <c r="R13" s="16">
        <f>(założenia!$C79+R90)/R11</f>
        <v>4.7847499667586</v>
      </c>
      <c r="S13" s="16">
        <f>(założenia!$C79+S90)/S11</f>
        <v>4.8143945183955745</v>
      </c>
      <c r="T13" s="16">
        <f>(założenia!$C79+T90)/T11</f>
        <v>4.8451845418846595</v>
      </c>
      <c r="U13" s="16">
        <f>(założenia!$C79+U90)/U11</f>
        <v>4.8771565001910551</v>
      </c>
      <c r="V13" s="16">
        <f>(założenia!$C79+V90)/V11</f>
        <v>4.91025794994182</v>
      </c>
      <c r="W13" s="16">
        <f>(założenia!$C79+W90)/W11</f>
        <v>4.9445550329121204</v>
      </c>
      <c r="X13" s="16">
        <f>(założenia!$C79+X90)/X11</f>
        <v>4.9799628528141655</v>
      </c>
      <c r="Y13" s="16">
        <f>(założenia!$C79+Y90)/Y11</f>
        <v>5.016516570902092</v>
      </c>
      <c r="Z13" s="16">
        <f>(założenia!$C79+Z90)/Z11</f>
        <v>5.054217909385275</v>
      </c>
      <c r="AA13" s="16">
        <f>(założenia!$C79+AA90)/AA11</f>
        <v>5.0930388849588937</v>
      </c>
      <c r="AB13" s="16">
        <f>(założenia!$C79+AB90)/AB11</f>
        <v>5.1330096449546909</v>
      </c>
      <c r="AC13" s="16">
        <f>(założenia!$C79+AC90)/AC11</f>
        <v>5.1741314997803931</v>
      </c>
      <c r="AD13" s="16">
        <f>(założenia!$C79+AD90)/AD11</f>
        <v>5.2164700534164936</v>
      </c>
      <c r="AE13" s="16">
        <f>(założenia!$C79+AE90)/AE11</f>
        <v>5.2599916436169716</v>
      </c>
      <c r="AF13" s="16">
        <f>(założenia!$C79+AF90)/AF11</f>
        <v>5.3047997864057379</v>
      </c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2:42" ht="15" x14ac:dyDescent="0.25">
      <c r="B14" s="8" t="s">
        <v>183</v>
      </c>
      <c r="C14" s="16">
        <f>(założenia!$C87+C98)/C12</f>
        <v>5.8581724291778761</v>
      </c>
      <c r="D14" s="16">
        <f>(założenia!$C87+D98)/D12</f>
        <v>5.8767402627632075</v>
      </c>
      <c r="E14" s="16">
        <f>(założenia!$C87+E98)/E12</f>
        <v>5.8989423806544732</v>
      </c>
      <c r="F14" s="16">
        <f>(założenia!$C87+F98)/F12</f>
        <v>5.9207459462681005</v>
      </c>
      <c r="G14" s="16">
        <f>(założenia!$C87+G98)/G12</f>
        <v>5.9462322747842755</v>
      </c>
      <c r="H14" s="16">
        <f>(założenia!$C87+H98)/H12</f>
        <v>5.9728683260664841</v>
      </c>
      <c r="I14" s="16">
        <f>(założenia!$C87+I98)/I12</f>
        <v>6.000824701802129</v>
      </c>
      <c r="J14" s="16">
        <f>(założenia!$C87+J98)/J12</f>
        <v>6.030178163131664</v>
      </c>
      <c r="K14" s="16">
        <f>(założenia!$C87+K98)/K12</f>
        <v>6.0610087965390216</v>
      </c>
      <c r="L14" s="16">
        <f>(założenia!$C87+L98)/L12</f>
        <v>6.0934004078162429</v>
      </c>
      <c r="M14" s="16">
        <f>(założenia!$C87+M98)/M12</f>
        <v>6.127390210264803</v>
      </c>
      <c r="N14" s="16">
        <f>(założenia!$C87+N98)/N12</f>
        <v>6.1629668603320509</v>
      </c>
      <c r="O14" s="16">
        <f>(założenia!$C87+O98)/O12</f>
        <v>6.2001714033240862</v>
      </c>
      <c r="P14" s="16">
        <f>(założenia!$C87+P98)/P12</f>
        <v>6.2389951569797626</v>
      </c>
      <c r="Q14" s="16">
        <f>(założenia!$C87+Q98)/Q12</f>
        <v>6.2795354933234249</v>
      </c>
      <c r="R14" s="16">
        <f>(założenia!$C87+R98)/R12</f>
        <v>6.3218413003243672</v>
      </c>
      <c r="S14" s="16">
        <f>(założenia!$C87+S98)/S12</f>
        <v>6.3659100816388072</v>
      </c>
      <c r="T14" s="16">
        <f>(założenia!$C87+T98)/T12</f>
        <v>6.411739390731495</v>
      </c>
      <c r="U14" s="16">
        <f>(założenia!$C87+U98)/U12</f>
        <v>6.4593265298546889</v>
      </c>
      <c r="V14" s="16">
        <f>(założenia!$C87+V98)/V12</f>
        <v>6.5087247432142377</v>
      </c>
      <c r="W14" s="16">
        <f>(założenia!$C87+W98)/W12</f>
        <v>6.559875124416501</v>
      </c>
      <c r="X14" s="16">
        <f>(założenia!$C87+X98)/X12</f>
        <v>6.6127725735786163</v>
      </c>
      <c r="Y14" s="16">
        <f>(założenia!$C87+Y98)/Y12</f>
        <v>6.6674105797126471</v>
      </c>
      <c r="Z14" s="16">
        <f>(założenia!$C87+Z98)/Z12</f>
        <v>6.7237209135358418</v>
      </c>
      <c r="AA14" s="16">
        <f>(założenia!$C87+AA98)/AA12</f>
        <v>6.7817515045736263</v>
      </c>
      <c r="AB14" s="16">
        <f>(założenia!$C87+AB98)/AB12</f>
        <v>6.8415518495098144</v>
      </c>
      <c r="AC14" s="16">
        <f>(założenia!$C87+AC98)/AC12</f>
        <v>6.9031100434600132</v>
      </c>
      <c r="AD14" s="16">
        <f>(założenia!$C87+AD98)/AD12</f>
        <v>6.9664756827174186</v>
      </c>
      <c r="AE14" s="16">
        <f>(założenia!$C87+AE98)/AE12</f>
        <v>7.0316347114445437</v>
      </c>
      <c r="AF14" s="16">
        <f>(założenia!$C87+AF98)/AF12</f>
        <v>7.0987027341013338</v>
      </c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2:42" ht="30" x14ac:dyDescent="0.25">
      <c r="B15" s="35" t="s">
        <v>134</v>
      </c>
      <c r="C15" s="21" t="str">
        <f>założenia!C17</f>
        <v>Rok n
2015</v>
      </c>
      <c r="D15" s="21" t="str">
        <f>założenia!D17</f>
        <v>Rok n+1
2016</v>
      </c>
      <c r="E15" s="21" t="str">
        <f>założenia!E17</f>
        <v>Rok n+2
2017</v>
      </c>
      <c r="F15" s="21" t="str">
        <f>założenia!F17</f>
        <v>Rok n+3
2018</v>
      </c>
      <c r="G15" s="21" t="str">
        <f>założenia!G17</f>
        <v>Rok n+4
2019</v>
      </c>
      <c r="H15" s="21" t="str">
        <f>założenia!H17</f>
        <v>Rok n+5
2020</v>
      </c>
      <c r="I15" s="21" t="str">
        <f>założenia!I17</f>
        <v>Rok n+6
2021</v>
      </c>
      <c r="J15" s="21" t="str">
        <f>założenia!J17</f>
        <v>Rok n+7
2022</v>
      </c>
      <c r="K15" s="21" t="str">
        <f>założenia!K17</f>
        <v>Rok n+8
2023</v>
      </c>
      <c r="L15" s="21" t="str">
        <f>założenia!L17</f>
        <v>Rok n+9
2024</v>
      </c>
      <c r="M15" s="21" t="str">
        <f>założenia!M17</f>
        <v>Rok n+10
2025</v>
      </c>
      <c r="N15" s="21" t="str">
        <f>założenia!N17</f>
        <v>Rok n+11
2026</v>
      </c>
      <c r="O15" s="21" t="str">
        <f>założenia!O17</f>
        <v>Rok n+12
2027</v>
      </c>
      <c r="P15" s="21" t="str">
        <f>założenia!P17</f>
        <v>Rok n+13
2028</v>
      </c>
      <c r="Q15" s="21" t="str">
        <f>założenia!Q17</f>
        <v>Rok n+14
2029</v>
      </c>
      <c r="R15" s="21" t="str">
        <f>założenia!R17</f>
        <v>Rok n+15
2030</v>
      </c>
      <c r="S15" s="21" t="str">
        <f>założenia!S17</f>
        <v>Rok n+16
2031</v>
      </c>
      <c r="T15" s="21" t="str">
        <f>założenia!T17</f>
        <v>Rok n+17
2032</v>
      </c>
      <c r="U15" s="21" t="str">
        <f>założenia!U17</f>
        <v>Rok n+18
2033</v>
      </c>
      <c r="V15" s="21" t="str">
        <f>założenia!V17</f>
        <v>Rok n+19
2034</v>
      </c>
      <c r="W15" s="21" t="str">
        <f>założenia!W17</f>
        <v>Rok n+20
2035</v>
      </c>
      <c r="X15" s="21" t="str">
        <f>założenia!X17</f>
        <v>Rok n+21
2036</v>
      </c>
      <c r="Y15" s="21" t="str">
        <f>założenia!Y17</f>
        <v>Rok n+22
2037</v>
      </c>
      <c r="Z15" s="21" t="str">
        <f>założenia!Z17</f>
        <v>Rok n+23
2038</v>
      </c>
      <c r="AA15" s="21" t="str">
        <f>założenia!AA17</f>
        <v>Rok n+24
2039</v>
      </c>
      <c r="AB15" s="21" t="str">
        <f>założenia!AB17</f>
        <v>Rok n+25
2040</v>
      </c>
      <c r="AC15" s="21" t="str">
        <f>założenia!AC17</f>
        <v>Rok n+26
2041</v>
      </c>
      <c r="AD15" s="21" t="str">
        <f>założenia!AD17</f>
        <v>Rok n+27
2042</v>
      </c>
      <c r="AE15" s="21" t="str">
        <f>założenia!AE17</f>
        <v>Rok n+28
2043</v>
      </c>
      <c r="AF15" s="21" t="str">
        <f>założenia!AF17</f>
        <v>Rok n+29
2044</v>
      </c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2:42" ht="30" x14ac:dyDescent="0.25">
      <c r="B16" s="8" t="s">
        <v>174</v>
      </c>
      <c r="C16" s="16">
        <f>C9</f>
        <v>60367</v>
      </c>
      <c r="D16" s="16">
        <f t="shared" ref="D16:AC16" si="0">D9</f>
        <v>60718</v>
      </c>
      <c r="E16" s="16">
        <f t="shared" si="0"/>
        <v>61060</v>
      </c>
      <c r="F16" s="16">
        <f t="shared" si="0"/>
        <v>61397</v>
      </c>
      <c r="G16" s="16">
        <f t="shared" si="0"/>
        <v>61726</v>
      </c>
      <c r="H16" s="16">
        <f t="shared" si="0"/>
        <v>62047</v>
      </c>
      <c r="I16" s="16">
        <f t="shared" si="0"/>
        <v>62357</v>
      </c>
      <c r="J16" s="16">
        <f t="shared" si="0"/>
        <v>62653</v>
      </c>
      <c r="K16" s="16">
        <f t="shared" si="0"/>
        <v>62935</v>
      </c>
      <c r="L16" s="16">
        <f t="shared" si="0"/>
        <v>63201</v>
      </c>
      <c r="M16" s="16">
        <f t="shared" si="0"/>
        <v>63452</v>
      </c>
      <c r="N16" s="16">
        <f t="shared" si="0"/>
        <v>63688</v>
      </c>
      <c r="O16" s="16">
        <f t="shared" si="0"/>
        <v>63910</v>
      </c>
      <c r="P16" s="16">
        <f t="shared" si="0"/>
        <v>64118</v>
      </c>
      <c r="Q16" s="16">
        <f t="shared" si="0"/>
        <v>64312</v>
      </c>
      <c r="R16" s="16">
        <f t="shared" si="0"/>
        <v>64492</v>
      </c>
      <c r="S16" s="16">
        <f t="shared" si="0"/>
        <v>64659</v>
      </c>
      <c r="T16" s="16">
        <f t="shared" si="0"/>
        <v>64814</v>
      </c>
      <c r="U16" s="16">
        <f t="shared" si="0"/>
        <v>64957</v>
      </c>
      <c r="V16" s="16">
        <f t="shared" si="0"/>
        <v>65091</v>
      </c>
      <c r="W16" s="16">
        <f t="shared" si="0"/>
        <v>65215</v>
      </c>
      <c r="X16" s="16">
        <f t="shared" si="0"/>
        <v>65333</v>
      </c>
      <c r="Y16" s="16">
        <f t="shared" si="0"/>
        <v>65445</v>
      </c>
      <c r="Z16" s="16">
        <f t="shared" si="0"/>
        <v>65552</v>
      </c>
      <c r="AA16" s="16">
        <f t="shared" si="0"/>
        <v>65656</v>
      </c>
      <c r="AB16" s="16">
        <f t="shared" si="0"/>
        <v>65757</v>
      </c>
      <c r="AC16" s="16">
        <f t="shared" si="0"/>
        <v>65856</v>
      </c>
      <c r="AD16" s="16">
        <f t="shared" ref="AD16:AF16" si="1">AD9</f>
        <v>65952</v>
      </c>
      <c r="AE16" s="16">
        <f t="shared" si="1"/>
        <v>66047</v>
      </c>
      <c r="AF16" s="16">
        <f t="shared" si="1"/>
        <v>66139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2:42" ht="30" x14ac:dyDescent="0.25">
      <c r="B17" s="8" t="s">
        <v>175</v>
      </c>
      <c r="C17" s="16">
        <f>C10</f>
        <v>50306</v>
      </c>
      <c r="D17" s="16">
        <f t="shared" ref="D17" si="2">D10</f>
        <v>50599</v>
      </c>
      <c r="E17" s="16">
        <f>E10+założenia!$C111</f>
        <v>51384</v>
      </c>
      <c r="F17" s="16">
        <f>F10+założenia!$C111</f>
        <v>51664</v>
      </c>
      <c r="G17" s="16">
        <f>G10+założenia!$C111</f>
        <v>51939</v>
      </c>
      <c r="H17" s="16">
        <f>H10+założenia!$C111</f>
        <v>52207</v>
      </c>
      <c r="I17" s="16">
        <f>I10+założenia!$C111</f>
        <v>52465</v>
      </c>
      <c r="J17" s="16">
        <f>J10+założenia!$C111</f>
        <v>52712</v>
      </c>
      <c r="K17" s="16">
        <f>K10+założenia!$C111</f>
        <v>52947</v>
      </c>
      <c r="L17" s="16">
        <f>L10+założenia!$C111</f>
        <v>53169</v>
      </c>
      <c r="M17" s="16">
        <f>M10+założenia!$C111</f>
        <v>53378</v>
      </c>
      <c r="N17" s="16">
        <f>N10+założenia!$C111</f>
        <v>53575</v>
      </c>
      <c r="O17" s="16">
        <f>O10+założenia!$C111</f>
        <v>53760</v>
      </c>
      <c r="P17" s="16">
        <f>P10+założenia!$C111</f>
        <v>53934</v>
      </c>
      <c r="Q17" s="16">
        <f>Q10+założenia!$C111</f>
        <v>54096</v>
      </c>
      <c r="R17" s="16">
        <f>R10+założenia!$C111</f>
        <v>54246</v>
      </c>
      <c r="S17" s="16">
        <f>S10+założenia!$C111</f>
        <v>54385</v>
      </c>
      <c r="T17" s="16">
        <f>T10+założenia!$C111</f>
        <v>54514</v>
      </c>
      <c r="U17" s="16">
        <f>U10+założenia!$C111</f>
        <v>54634</v>
      </c>
      <c r="V17" s="16">
        <f>V10+założenia!$C111</f>
        <v>54745</v>
      </c>
      <c r="W17" s="16">
        <f>W10+założenia!$C111</f>
        <v>54849</v>
      </c>
      <c r="X17" s="16">
        <f>X10+założenia!$C111</f>
        <v>54947</v>
      </c>
      <c r="Y17" s="16">
        <f>Y10+założenia!$C111</f>
        <v>55040</v>
      </c>
      <c r="Z17" s="16">
        <f>Z10+założenia!$C111</f>
        <v>55130</v>
      </c>
      <c r="AA17" s="16">
        <f>AA10+założenia!$C111</f>
        <v>55217</v>
      </c>
      <c r="AB17" s="16">
        <f>AB10+założenia!$C111</f>
        <v>55301</v>
      </c>
      <c r="AC17" s="16">
        <f>AC10+założenia!$C111</f>
        <v>55383</v>
      </c>
      <c r="AD17" s="16">
        <f>AD10+założenia!$C111</f>
        <v>55463</v>
      </c>
      <c r="AE17" s="16">
        <f>AE10+założenia!$C111</f>
        <v>55542</v>
      </c>
      <c r="AF17" s="16">
        <f>AF10+założenia!$C111</f>
        <v>55619</v>
      </c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2:42" ht="15" x14ac:dyDescent="0.25">
      <c r="B18" s="8" t="s">
        <v>180</v>
      </c>
      <c r="C18" s="16">
        <f>ROUND(założenia!$C103/założenia!$C105*C16,0)</f>
        <v>2012233</v>
      </c>
      <c r="D18" s="16">
        <f>ROUND(założenia!$C103/założenia!$C105*D16,0)</f>
        <v>2023933</v>
      </c>
      <c r="E18" s="16">
        <f>ROUND(założenia!$C103/założenia!$C105*E16,0)</f>
        <v>2035333</v>
      </c>
      <c r="F18" s="16">
        <f>ROUND(założenia!$C103/założenia!$C105*F16,0)</f>
        <v>2046567</v>
      </c>
      <c r="G18" s="16">
        <f>ROUND(założenia!$C103/założenia!$C105*G16,0)</f>
        <v>2057533</v>
      </c>
      <c r="H18" s="16">
        <f>ROUND(założenia!$C103/założenia!$C105*H16,0)</f>
        <v>2068233</v>
      </c>
      <c r="I18" s="16">
        <f>ROUND(założenia!$C103/założenia!$C105*I16,0)</f>
        <v>2078567</v>
      </c>
      <c r="J18" s="16">
        <f>ROUND(założenia!$C103/założenia!$C105*J16,0)</f>
        <v>2088433</v>
      </c>
      <c r="K18" s="16">
        <f>ROUND(założenia!$C103/założenia!$C105*K16,0)</f>
        <v>2097833</v>
      </c>
      <c r="L18" s="16">
        <f>ROUND(założenia!$C103/założenia!$C105*L16,0)</f>
        <v>2106700</v>
      </c>
      <c r="M18" s="16">
        <f>ROUND(założenia!$C103/założenia!$C105*M16,0)</f>
        <v>2115067</v>
      </c>
      <c r="N18" s="16">
        <f>ROUND(założenia!$C103/założenia!$C105*N16,0)</f>
        <v>2122933</v>
      </c>
      <c r="O18" s="16">
        <f>ROUND(założenia!$C103/założenia!$C105*O16,0)</f>
        <v>2130333</v>
      </c>
      <c r="P18" s="16">
        <f>ROUND(założenia!$C103/założenia!$C105*P16,0)</f>
        <v>2137267</v>
      </c>
      <c r="Q18" s="16">
        <f>ROUND(założenia!$C103/założenia!$C105*Q16,0)</f>
        <v>2143733</v>
      </c>
      <c r="R18" s="16">
        <f>ROUND(założenia!$C103/założenia!$C105*R16,0)</f>
        <v>2149733</v>
      </c>
      <c r="S18" s="16">
        <f>ROUND(założenia!$C103/założenia!$C105*S16,0)</f>
        <v>2155300</v>
      </c>
      <c r="T18" s="16">
        <f>ROUND(założenia!$C103/założenia!$C105*T16,0)</f>
        <v>2160467</v>
      </c>
      <c r="U18" s="16">
        <f>ROUND(założenia!$C103/założenia!$C105*U16,0)</f>
        <v>2165233</v>
      </c>
      <c r="V18" s="16">
        <f>ROUND(założenia!$C103/założenia!$C105*V16,0)</f>
        <v>2169700</v>
      </c>
      <c r="W18" s="16">
        <f>ROUND(założenia!$C103/założenia!$C105*W16,0)</f>
        <v>2173833</v>
      </c>
      <c r="X18" s="16">
        <f>ROUND(założenia!$C103/założenia!$C105*X16,0)</f>
        <v>2177767</v>
      </c>
      <c r="Y18" s="16">
        <f>ROUND(założenia!$C103/założenia!$C105*Y16,0)</f>
        <v>2181500</v>
      </c>
      <c r="Z18" s="16">
        <f>ROUND(założenia!$C103/założenia!$C105*Z16,0)</f>
        <v>2185067</v>
      </c>
      <c r="AA18" s="16">
        <f>ROUND(założenia!$C103/założenia!$C105*AA16,0)</f>
        <v>2188533</v>
      </c>
      <c r="AB18" s="16">
        <f>ROUND(założenia!$C103/założenia!$C105*AB16,0)</f>
        <v>2191900</v>
      </c>
      <c r="AC18" s="16">
        <f>ROUND(założenia!$C103/założenia!$C105*AC16,0)</f>
        <v>2195200</v>
      </c>
      <c r="AD18" s="16">
        <f>ROUND(założenia!$C103/założenia!$C105*AD16,0)</f>
        <v>2198400</v>
      </c>
      <c r="AE18" s="16">
        <f>ROUND(założenia!$C103/założenia!$C105*AE16,0)</f>
        <v>2201567</v>
      </c>
      <c r="AF18" s="16">
        <f>ROUND(założenia!$C103/założenia!$C105*AF16,0)</f>
        <v>2204633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2:42" ht="15" x14ac:dyDescent="0.25">
      <c r="B19" s="8" t="s">
        <v>181</v>
      </c>
      <c r="C19" s="16">
        <f>ROUND(założenia!$C104/założenia!$C106*C17,0)</f>
        <v>1811016</v>
      </c>
      <c r="D19" s="16">
        <f>ROUND(założenia!$C104/założenia!$C106*D17,0)</f>
        <v>1821564</v>
      </c>
      <c r="E19" s="16">
        <f>ROUND(założenia!$C104/założenia!$C106*E17,0)</f>
        <v>1849824</v>
      </c>
      <c r="F19" s="16">
        <f>ROUND(założenia!$C104/założenia!$C106*F17,0)</f>
        <v>1859904</v>
      </c>
      <c r="G19" s="16">
        <f>ROUND(założenia!$C104/założenia!$C106*G17,0)</f>
        <v>1869804</v>
      </c>
      <c r="H19" s="16">
        <f>ROUND(założenia!$C104/założenia!$C106*H17,0)</f>
        <v>1879452</v>
      </c>
      <c r="I19" s="16">
        <f>ROUND(założenia!$C104/założenia!$C106*I17,0)</f>
        <v>1888740</v>
      </c>
      <c r="J19" s="16">
        <f>ROUND(założenia!$C104/założenia!$C106*J17,0)</f>
        <v>1897632</v>
      </c>
      <c r="K19" s="16">
        <f>ROUND(założenia!$C104/założenia!$C106*K17,0)</f>
        <v>1906092</v>
      </c>
      <c r="L19" s="16">
        <f>ROUND(założenia!$C104/założenia!$C106*L17,0)</f>
        <v>1914084</v>
      </c>
      <c r="M19" s="16">
        <f>ROUND(założenia!$C104/założenia!$C106*M17,0)</f>
        <v>1921608</v>
      </c>
      <c r="N19" s="16">
        <f>ROUND(założenia!$C104/założenia!$C106*N17,0)</f>
        <v>1928700</v>
      </c>
      <c r="O19" s="16">
        <f>ROUND(założenia!$C104/założenia!$C106*O17,0)</f>
        <v>1935360</v>
      </c>
      <c r="P19" s="16">
        <f>ROUND(założenia!$C104/założenia!$C106*P17,0)</f>
        <v>1941624</v>
      </c>
      <c r="Q19" s="16">
        <f>ROUND(założenia!$C104/założenia!$C106*Q17,0)</f>
        <v>1947456</v>
      </c>
      <c r="R19" s="16">
        <f>ROUND(założenia!$C104/założenia!$C106*R17,0)</f>
        <v>1952856</v>
      </c>
      <c r="S19" s="16">
        <f>ROUND(założenia!$C104/założenia!$C106*S17,0)</f>
        <v>1957860</v>
      </c>
      <c r="T19" s="16">
        <f>ROUND(założenia!$C104/założenia!$C106*T17,0)</f>
        <v>1962504</v>
      </c>
      <c r="U19" s="16">
        <f>ROUND(założenia!$C104/założenia!$C106*U17,0)</f>
        <v>1966824</v>
      </c>
      <c r="V19" s="16">
        <f>ROUND(założenia!$C104/założenia!$C106*V17,0)</f>
        <v>1970820</v>
      </c>
      <c r="W19" s="16">
        <f>ROUND(założenia!$C104/założenia!$C106*W17,0)</f>
        <v>1974564</v>
      </c>
      <c r="X19" s="16">
        <f>ROUND(założenia!$C104/założenia!$C106*X17,0)</f>
        <v>1978092</v>
      </c>
      <c r="Y19" s="16">
        <f>ROUND(założenia!$C104/założenia!$C106*Y17,0)</f>
        <v>1981440</v>
      </c>
      <c r="Z19" s="16">
        <f>ROUND(założenia!$C104/założenia!$C106*Z17,0)</f>
        <v>1984680</v>
      </c>
      <c r="AA19" s="16">
        <f>ROUND(założenia!$C104/założenia!$C106*AA17,0)</f>
        <v>1987812</v>
      </c>
      <c r="AB19" s="16">
        <f>ROUND(założenia!$C104/założenia!$C106*AB17,0)</f>
        <v>1990836</v>
      </c>
      <c r="AC19" s="16">
        <f>ROUND(założenia!$C104/założenia!$C106*AC17,0)</f>
        <v>1993788</v>
      </c>
      <c r="AD19" s="16">
        <f>ROUND(założenia!$C104/założenia!$C106*AD17,0)</f>
        <v>1996668</v>
      </c>
      <c r="AE19" s="16">
        <f>ROUND(założenia!$C104/założenia!$C106*AE17,0)</f>
        <v>1999512</v>
      </c>
      <c r="AF19" s="16">
        <f>ROUND(założenia!$C104/założenia!$C106*AF17,0)</f>
        <v>2002284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2:42" ht="15" x14ac:dyDescent="0.25">
      <c r="B20" s="8" t="s">
        <v>182</v>
      </c>
      <c r="C20" s="16">
        <f>(założenia!$C79+C106)/C18</f>
        <v>4.4673748020234241</v>
      </c>
      <c r="D20" s="16">
        <f>(założenia!$C79+D106)/D18</f>
        <v>4.4805418459998432</v>
      </c>
      <c r="E20" s="16">
        <f>(założenia!$C79+E106)/E18</f>
        <v>4.4960812174224074</v>
      </c>
      <c r="F20" s="16">
        <f>(założenia!$C79+F106)/F18</f>
        <v>4.5113084901618166</v>
      </c>
      <c r="G20" s="16">
        <f>(założenia!$C79+G106)/G18</f>
        <v>4.5290145611773802</v>
      </c>
      <c r="H20" s="16">
        <f>(założenia!$C79+H106)/H18</f>
        <v>4.5474493728616956</v>
      </c>
      <c r="I20" s="16">
        <f>(założenia!$C79+I106)/I18</f>
        <v>4.5667041104894643</v>
      </c>
      <c r="J20" s="16">
        <f>(założenia!$C79+J106)/J18</f>
        <v>4.5868746796219613</v>
      </c>
      <c r="K20" s="16">
        <f>(założenia!$C79+K106)/K18</f>
        <v>4.6079810587043708</v>
      </c>
      <c r="L20" s="16">
        <f>(założenia!$C79+L106)/L18</f>
        <v>4.6300979962586348</v>
      </c>
      <c r="M20" s="16">
        <f>(założenia!$C79+M106)/M18</f>
        <v>4.6532256506683582</v>
      </c>
      <c r="N20" s="16">
        <f>(założenia!$C79+N106)/N18</f>
        <v>4.6773916754631779</v>
      </c>
      <c r="O20" s="16">
        <f>(założenia!$C79+O106)/O18</f>
        <v>4.7025966671574455</v>
      </c>
      <c r="P20" s="16">
        <f>(założenia!$C79+P106)/P18</f>
        <v>4.7288699100187843</v>
      </c>
      <c r="Q20" s="16">
        <f>(założenia!$C79+Q106)/Q18</f>
        <v>4.75624398698133</v>
      </c>
      <c r="R20" s="16">
        <f>(założenia!$C79+R106)/R18</f>
        <v>4.7847499667586</v>
      </c>
      <c r="S20" s="16">
        <f>(założenia!$C79+S106)/S18</f>
        <v>4.8143945183955745</v>
      </c>
      <c r="T20" s="16">
        <f>(założenia!$C79+T106)/T18</f>
        <v>4.8451845418846595</v>
      </c>
      <c r="U20" s="16">
        <f>(założenia!$C79+U106)/U18</f>
        <v>4.8771565001910551</v>
      </c>
      <c r="V20" s="16">
        <f>(założenia!$C79+V106)/V18</f>
        <v>4.91025794994182</v>
      </c>
      <c r="W20" s="16">
        <f>(założenia!$C79+W106)/W18</f>
        <v>4.9445550329121204</v>
      </c>
      <c r="X20" s="16">
        <f>(założenia!$C79+X106)/X18</f>
        <v>4.9799628528141655</v>
      </c>
      <c r="Y20" s="16">
        <f>(założenia!$C79+Y106)/Y18</f>
        <v>5.016516570902092</v>
      </c>
      <c r="Z20" s="16">
        <f>(założenia!$C79+Z106)/Z18</f>
        <v>5.054217909385275</v>
      </c>
      <c r="AA20" s="16">
        <f>(założenia!$C79+AA106)/AA18</f>
        <v>5.0930388849588937</v>
      </c>
      <c r="AB20" s="16">
        <f>(założenia!$C79+AB106)/AB18</f>
        <v>5.1330096449546909</v>
      </c>
      <c r="AC20" s="16">
        <f>(założenia!$C79+AC106)/AC18</f>
        <v>5.1741314997803931</v>
      </c>
      <c r="AD20" s="16">
        <f>(założenia!$C79+AD106)/AD18</f>
        <v>5.2164700534164936</v>
      </c>
      <c r="AE20" s="16">
        <f>(założenia!$C79+AE106)/AE18</f>
        <v>5.2599916436169716</v>
      </c>
      <c r="AF20" s="16">
        <f>(założenia!$C79+AF106)/AF18</f>
        <v>5.3047997864057379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2:42" ht="15" x14ac:dyDescent="0.25">
      <c r="B21" s="8" t="s">
        <v>183</v>
      </c>
      <c r="C21" s="16">
        <f>(założenia!$C87+C114+C129+C130)/C19</f>
        <v>5.8581724291778761</v>
      </c>
      <c r="D21" s="16">
        <f>(założenia!$C87+D114+D129+D130)/D19</f>
        <v>5.8767402627632075</v>
      </c>
      <c r="E21" s="16">
        <f>(założenia!$C87+E114+E129+E130)/E19</f>
        <v>5.966486123815022</v>
      </c>
      <c r="F21" s="16">
        <f>(założenia!$C87+F114+F129+F130)/F19</f>
        <v>5.9877126138849102</v>
      </c>
      <c r="G21" s="16">
        <f>(założenia!$C87+G114+G129+G130)/G19</f>
        <v>6.0125990271571883</v>
      </c>
      <c r="H21" s="16">
        <f>(założenia!$C87+H114+H129+H130)/H19</f>
        <v>6.0386392902256132</v>
      </c>
      <c r="I21" s="16">
        <f>(założenia!$C87+I114+I129+I130)/I19</f>
        <v>6.0660058042130283</v>
      </c>
      <c r="J21" s="16">
        <f>(założenia!$C87+J114+J129+J130)/J19</f>
        <v>6.0947754048854019</v>
      </c>
      <c r="K21" s="16">
        <f>(założenia!$C87+K114+K129+K130)/K19</f>
        <v>6.1250281836736917</v>
      </c>
      <c r="L21" s="16">
        <f>(założenia!$C87+L114+L129+L130)/L19</f>
        <v>6.1568478806854099</v>
      </c>
      <c r="M21" s="16">
        <f>(założenia!$C87+M114+M129+M130)/M19</f>
        <v>6.1902708686588319</v>
      </c>
      <c r="N21" s="16">
        <f>(założenia!$C87+N114+N129+N130)/N19</f>
        <v>6.2252842744006065</v>
      </c>
      <c r="O21" s="16">
        <f>(założenia!$C87+O114+O129+O130)/O19</f>
        <v>6.2619283450507766</v>
      </c>
      <c r="P21" s="16">
        <f>(założenia!$C87+P114+P129+P130)/P19</f>
        <v>6.3001929415015674</v>
      </c>
      <c r="Q21" s="16">
        <f>(założenia!$C87+Q114+Q129+Q130)/Q19</f>
        <v>6.340175302962348</v>
      </c>
      <c r="R21" s="16">
        <f>(założenia!$C87+R114+R129+R130)/R19</f>
        <v>6.3819234858998328</v>
      </c>
      <c r="S21" s="16">
        <f>(założenia!$C87+S114+S129+S130)/S19</f>
        <v>6.4254335503906592</v>
      </c>
      <c r="T21" s="16">
        <f>(założenia!$C87+T114+T129+T130)/T19</f>
        <v>6.4707016608551902</v>
      </c>
      <c r="U21" s="16">
        <f>(założenia!$C87+U114+U129+U130)/U19</f>
        <v>6.5177237847502036</v>
      </c>
      <c r="V21" s="16">
        <f>(założenia!$C87+V114+V129+V130)/V19</f>
        <v>6.5665524264233301</v>
      </c>
      <c r="W21" s="16">
        <f>(założenia!$C87+W114+W129+W130)/W19</f>
        <v>6.6171268760743374</v>
      </c>
      <c r="X21" s="16">
        <f>(założenia!$C87+X114+X129+X130)/X19</f>
        <v>6.6694408648793164</v>
      </c>
      <c r="Y21" s="16">
        <f>(założenia!$C87+Y114+Y129+Y130)/Y19</f>
        <v>6.7234867715555353</v>
      </c>
      <c r="Z21" s="16">
        <f>(założenia!$C87+Z114+Z129+Z130)/Z19</f>
        <v>6.779194855711081</v>
      </c>
      <c r="AA21" s="16">
        <f>(założenia!$C87+AA114+AA129+AA130)/AA19</f>
        <v>6.8366125643306228</v>
      </c>
      <c r="AB21" s="16">
        <f>(założenia!$C87+AB114+AB129+AB130)/AB19</f>
        <v>6.8957888970158985</v>
      </c>
      <c r="AC21" s="16">
        <f>(założenia!$C87+AC114+AC129+AC130)/AC19</f>
        <v>6.9567110377571595</v>
      </c>
      <c r="AD21" s="16">
        <f>(założenia!$C87+AD114+AD129+AD130)/AD19</f>
        <v>7.0194281203340312</v>
      </c>
      <c r="AE21" s="16">
        <f>(założenia!$C87+AE114+AE129+AE130)/AE19</f>
        <v>7.0839252579348866</v>
      </c>
      <c r="AF21" s="16">
        <f>(założenia!$C87+AF114+AF129+AF130)/AF19</f>
        <v>7.1503179649008484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2:42" ht="30" x14ac:dyDescent="0.25">
      <c r="B22" s="35" t="s">
        <v>135</v>
      </c>
      <c r="C22" s="21" t="str">
        <f>założenia!C17</f>
        <v>Rok n
2015</v>
      </c>
      <c r="D22" s="21" t="str">
        <f>założenia!D17</f>
        <v>Rok n+1
2016</v>
      </c>
      <c r="E22" s="21" t="str">
        <f>założenia!E17</f>
        <v>Rok n+2
2017</v>
      </c>
      <c r="F22" s="21" t="str">
        <f>założenia!F17</f>
        <v>Rok n+3
2018</v>
      </c>
      <c r="G22" s="21" t="str">
        <f>założenia!G17</f>
        <v>Rok n+4
2019</v>
      </c>
      <c r="H22" s="21" t="str">
        <f>założenia!H17</f>
        <v>Rok n+5
2020</v>
      </c>
      <c r="I22" s="21" t="str">
        <f>założenia!I17</f>
        <v>Rok n+6
2021</v>
      </c>
      <c r="J22" s="21" t="str">
        <f>założenia!J17</f>
        <v>Rok n+7
2022</v>
      </c>
      <c r="K22" s="21" t="str">
        <f>założenia!K17</f>
        <v>Rok n+8
2023</v>
      </c>
      <c r="L22" s="21" t="str">
        <f>założenia!L17</f>
        <v>Rok n+9
2024</v>
      </c>
      <c r="M22" s="21" t="str">
        <f>założenia!M17</f>
        <v>Rok n+10
2025</v>
      </c>
      <c r="N22" s="21" t="str">
        <f>założenia!N17</f>
        <v>Rok n+11
2026</v>
      </c>
      <c r="O22" s="21" t="str">
        <f>założenia!O17</f>
        <v>Rok n+12
2027</v>
      </c>
      <c r="P22" s="21" t="str">
        <f>założenia!P17</f>
        <v>Rok n+13
2028</v>
      </c>
      <c r="Q22" s="21" t="str">
        <f>założenia!Q17</f>
        <v>Rok n+14
2029</v>
      </c>
      <c r="R22" s="21" t="str">
        <f>założenia!R17</f>
        <v>Rok n+15
2030</v>
      </c>
      <c r="S22" s="21" t="str">
        <f>założenia!S17</f>
        <v>Rok n+16
2031</v>
      </c>
      <c r="T22" s="21" t="str">
        <f>założenia!T17</f>
        <v>Rok n+17
2032</v>
      </c>
      <c r="U22" s="21" t="str">
        <f>założenia!U17</f>
        <v>Rok n+18
2033</v>
      </c>
      <c r="V22" s="21" t="str">
        <f>założenia!V17</f>
        <v>Rok n+19
2034</v>
      </c>
      <c r="W22" s="21" t="str">
        <f>założenia!W17</f>
        <v>Rok n+20
2035</v>
      </c>
      <c r="X22" s="21" t="str">
        <f>założenia!X17</f>
        <v>Rok n+21
2036</v>
      </c>
      <c r="Y22" s="21" t="str">
        <f>założenia!Y17</f>
        <v>Rok n+22
2037</v>
      </c>
      <c r="Z22" s="21" t="str">
        <f>założenia!Z17</f>
        <v>Rok n+23
2038</v>
      </c>
      <c r="AA22" s="21" t="str">
        <f>założenia!AA17</f>
        <v>Rok n+24
2039</v>
      </c>
      <c r="AB22" s="21" t="str">
        <f>założenia!AB17</f>
        <v>Rok n+25
2040</v>
      </c>
      <c r="AC22" s="21" t="str">
        <f>założenia!AC17</f>
        <v>Rok n+26
2041</v>
      </c>
      <c r="AD22" s="21" t="str">
        <f>założenia!AD17</f>
        <v>Rok n+27
2042</v>
      </c>
      <c r="AE22" s="21" t="str">
        <f>założenia!AE17</f>
        <v>Rok n+28
2043</v>
      </c>
      <c r="AF22" s="21" t="str">
        <f>założenia!AF17</f>
        <v>Rok n+29
2044</v>
      </c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2:42" s="3" customFormat="1" ht="30" x14ac:dyDescent="0.25">
      <c r="B23" s="8" t="s">
        <v>174</v>
      </c>
      <c r="C23" s="16">
        <f t="shared" ref="C23:AC23" si="3">C16-C9</f>
        <v>0</v>
      </c>
      <c r="D23" s="16">
        <f t="shared" si="3"/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6">
        <f t="shared" si="3"/>
        <v>0</v>
      </c>
      <c r="I23" s="16">
        <f t="shared" si="3"/>
        <v>0</v>
      </c>
      <c r="J23" s="16">
        <f t="shared" si="3"/>
        <v>0</v>
      </c>
      <c r="K23" s="16">
        <f t="shared" si="3"/>
        <v>0</v>
      </c>
      <c r="L23" s="16">
        <f t="shared" si="3"/>
        <v>0</v>
      </c>
      <c r="M23" s="16">
        <f t="shared" si="3"/>
        <v>0</v>
      </c>
      <c r="N23" s="16">
        <f t="shared" si="3"/>
        <v>0</v>
      </c>
      <c r="O23" s="16">
        <f t="shared" si="3"/>
        <v>0</v>
      </c>
      <c r="P23" s="16">
        <f t="shared" si="3"/>
        <v>0</v>
      </c>
      <c r="Q23" s="16">
        <f t="shared" si="3"/>
        <v>0</v>
      </c>
      <c r="R23" s="16">
        <f t="shared" si="3"/>
        <v>0</v>
      </c>
      <c r="S23" s="16">
        <f t="shared" si="3"/>
        <v>0</v>
      </c>
      <c r="T23" s="16">
        <f t="shared" si="3"/>
        <v>0</v>
      </c>
      <c r="U23" s="16">
        <f t="shared" si="3"/>
        <v>0</v>
      </c>
      <c r="V23" s="16">
        <f t="shared" si="3"/>
        <v>0</v>
      </c>
      <c r="W23" s="16">
        <f t="shared" si="3"/>
        <v>0</v>
      </c>
      <c r="X23" s="16">
        <f t="shared" si="3"/>
        <v>0</v>
      </c>
      <c r="Y23" s="16">
        <f t="shared" si="3"/>
        <v>0</v>
      </c>
      <c r="Z23" s="16">
        <f t="shared" si="3"/>
        <v>0</v>
      </c>
      <c r="AA23" s="16">
        <f t="shared" si="3"/>
        <v>0</v>
      </c>
      <c r="AB23" s="16">
        <f t="shared" si="3"/>
        <v>0</v>
      </c>
      <c r="AC23" s="16">
        <f t="shared" si="3"/>
        <v>0</v>
      </c>
      <c r="AD23" s="16">
        <f t="shared" ref="AD23:AF23" si="4">AD16-AD9</f>
        <v>0</v>
      </c>
      <c r="AE23" s="16">
        <f t="shared" si="4"/>
        <v>0</v>
      </c>
      <c r="AF23" s="16">
        <f t="shared" si="4"/>
        <v>0</v>
      </c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2:42" s="3" customFormat="1" ht="12.75" customHeight="1" x14ac:dyDescent="0.25">
      <c r="B24" s="8" t="s">
        <v>175</v>
      </c>
      <c r="C24" s="16">
        <f t="shared" ref="C24:AC24" si="5">C17-C10</f>
        <v>0</v>
      </c>
      <c r="D24" s="16">
        <f t="shared" si="5"/>
        <v>0</v>
      </c>
      <c r="E24" s="16">
        <f t="shared" si="5"/>
        <v>500</v>
      </c>
      <c r="F24" s="16">
        <f t="shared" si="5"/>
        <v>500</v>
      </c>
      <c r="G24" s="16">
        <f t="shared" si="5"/>
        <v>500</v>
      </c>
      <c r="H24" s="16">
        <f t="shared" si="5"/>
        <v>500</v>
      </c>
      <c r="I24" s="16">
        <f t="shared" si="5"/>
        <v>500</v>
      </c>
      <c r="J24" s="16">
        <f t="shared" si="5"/>
        <v>500</v>
      </c>
      <c r="K24" s="16">
        <f t="shared" si="5"/>
        <v>500</v>
      </c>
      <c r="L24" s="16">
        <f t="shared" si="5"/>
        <v>500</v>
      </c>
      <c r="M24" s="16">
        <f t="shared" si="5"/>
        <v>500</v>
      </c>
      <c r="N24" s="16">
        <f t="shared" si="5"/>
        <v>500</v>
      </c>
      <c r="O24" s="16">
        <f t="shared" si="5"/>
        <v>500</v>
      </c>
      <c r="P24" s="16">
        <f t="shared" si="5"/>
        <v>500</v>
      </c>
      <c r="Q24" s="16">
        <f t="shared" si="5"/>
        <v>500</v>
      </c>
      <c r="R24" s="16">
        <f t="shared" si="5"/>
        <v>500</v>
      </c>
      <c r="S24" s="16">
        <f t="shared" si="5"/>
        <v>500</v>
      </c>
      <c r="T24" s="16">
        <f t="shared" si="5"/>
        <v>500</v>
      </c>
      <c r="U24" s="16">
        <f t="shared" si="5"/>
        <v>500</v>
      </c>
      <c r="V24" s="16">
        <f t="shared" si="5"/>
        <v>500</v>
      </c>
      <c r="W24" s="16">
        <f t="shared" si="5"/>
        <v>500</v>
      </c>
      <c r="X24" s="16">
        <f t="shared" si="5"/>
        <v>500</v>
      </c>
      <c r="Y24" s="16">
        <f t="shared" si="5"/>
        <v>500</v>
      </c>
      <c r="Z24" s="16">
        <f t="shared" si="5"/>
        <v>500</v>
      </c>
      <c r="AA24" s="16">
        <f t="shared" si="5"/>
        <v>500</v>
      </c>
      <c r="AB24" s="16">
        <f t="shared" si="5"/>
        <v>500</v>
      </c>
      <c r="AC24" s="16">
        <f t="shared" si="5"/>
        <v>500</v>
      </c>
      <c r="AD24" s="16">
        <f t="shared" ref="AD24:AF24" si="6">AD17-AD10</f>
        <v>500</v>
      </c>
      <c r="AE24" s="16">
        <f t="shared" si="6"/>
        <v>500</v>
      </c>
      <c r="AF24" s="16">
        <f t="shared" si="6"/>
        <v>500</v>
      </c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2:42" s="3" customFormat="1" ht="12.75" customHeight="1" x14ac:dyDescent="0.25">
      <c r="B25" s="8" t="s">
        <v>180</v>
      </c>
      <c r="C25" s="16">
        <f t="shared" ref="C25:AC25" si="7">C18-C11</f>
        <v>0</v>
      </c>
      <c r="D25" s="16">
        <f t="shared" si="7"/>
        <v>0</v>
      </c>
      <c r="E25" s="16">
        <f t="shared" si="7"/>
        <v>0</v>
      </c>
      <c r="F25" s="16">
        <f t="shared" si="7"/>
        <v>0</v>
      </c>
      <c r="G25" s="16">
        <f t="shared" si="7"/>
        <v>0</v>
      </c>
      <c r="H25" s="16">
        <f t="shared" si="7"/>
        <v>0</v>
      </c>
      <c r="I25" s="16">
        <f t="shared" si="7"/>
        <v>0</v>
      </c>
      <c r="J25" s="16">
        <f t="shared" si="7"/>
        <v>0</v>
      </c>
      <c r="K25" s="16">
        <f t="shared" si="7"/>
        <v>0</v>
      </c>
      <c r="L25" s="16">
        <f t="shared" si="7"/>
        <v>0</v>
      </c>
      <c r="M25" s="16">
        <f t="shared" si="7"/>
        <v>0</v>
      </c>
      <c r="N25" s="16">
        <f t="shared" si="7"/>
        <v>0</v>
      </c>
      <c r="O25" s="16">
        <f t="shared" si="7"/>
        <v>0</v>
      </c>
      <c r="P25" s="16">
        <f t="shared" si="7"/>
        <v>0</v>
      </c>
      <c r="Q25" s="16">
        <f t="shared" si="7"/>
        <v>0</v>
      </c>
      <c r="R25" s="16">
        <f t="shared" si="7"/>
        <v>0</v>
      </c>
      <c r="S25" s="16">
        <f t="shared" si="7"/>
        <v>0</v>
      </c>
      <c r="T25" s="16">
        <f t="shared" si="7"/>
        <v>0</v>
      </c>
      <c r="U25" s="16">
        <f t="shared" si="7"/>
        <v>0</v>
      </c>
      <c r="V25" s="16">
        <f t="shared" si="7"/>
        <v>0</v>
      </c>
      <c r="W25" s="16">
        <f t="shared" si="7"/>
        <v>0</v>
      </c>
      <c r="X25" s="16">
        <f t="shared" si="7"/>
        <v>0</v>
      </c>
      <c r="Y25" s="16">
        <f t="shared" si="7"/>
        <v>0</v>
      </c>
      <c r="Z25" s="16">
        <f t="shared" si="7"/>
        <v>0</v>
      </c>
      <c r="AA25" s="16">
        <f t="shared" si="7"/>
        <v>0</v>
      </c>
      <c r="AB25" s="16">
        <f t="shared" si="7"/>
        <v>0</v>
      </c>
      <c r="AC25" s="16">
        <f t="shared" si="7"/>
        <v>0</v>
      </c>
      <c r="AD25" s="16">
        <f t="shared" ref="AD25:AF25" si="8">AD18-AD11</f>
        <v>0</v>
      </c>
      <c r="AE25" s="16">
        <f t="shared" si="8"/>
        <v>0</v>
      </c>
      <c r="AF25" s="16">
        <f t="shared" si="8"/>
        <v>0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2:42" s="3" customFormat="1" ht="12.75" customHeight="1" x14ac:dyDescent="0.25">
      <c r="B26" s="8" t="s">
        <v>181</v>
      </c>
      <c r="C26" s="16">
        <f t="shared" ref="C26:AC26" si="9">C19-C12</f>
        <v>0</v>
      </c>
      <c r="D26" s="16">
        <f t="shared" si="9"/>
        <v>0</v>
      </c>
      <c r="E26" s="16">
        <f t="shared" si="9"/>
        <v>18000</v>
      </c>
      <c r="F26" s="16">
        <f t="shared" si="9"/>
        <v>18000</v>
      </c>
      <c r="G26" s="16">
        <f t="shared" si="9"/>
        <v>18000</v>
      </c>
      <c r="H26" s="16">
        <f t="shared" si="9"/>
        <v>18000</v>
      </c>
      <c r="I26" s="16">
        <f t="shared" si="9"/>
        <v>18000</v>
      </c>
      <c r="J26" s="16">
        <f t="shared" si="9"/>
        <v>18000</v>
      </c>
      <c r="K26" s="16">
        <f t="shared" si="9"/>
        <v>18000</v>
      </c>
      <c r="L26" s="16">
        <f t="shared" si="9"/>
        <v>18000</v>
      </c>
      <c r="M26" s="16">
        <f t="shared" si="9"/>
        <v>18000</v>
      </c>
      <c r="N26" s="16">
        <f t="shared" si="9"/>
        <v>18000</v>
      </c>
      <c r="O26" s="16">
        <f t="shared" si="9"/>
        <v>18000</v>
      </c>
      <c r="P26" s="16">
        <f t="shared" si="9"/>
        <v>18000</v>
      </c>
      <c r="Q26" s="16">
        <f t="shared" si="9"/>
        <v>18000</v>
      </c>
      <c r="R26" s="16">
        <f t="shared" si="9"/>
        <v>18000</v>
      </c>
      <c r="S26" s="16">
        <f t="shared" si="9"/>
        <v>18000</v>
      </c>
      <c r="T26" s="16">
        <f t="shared" si="9"/>
        <v>18000</v>
      </c>
      <c r="U26" s="16">
        <f t="shared" si="9"/>
        <v>18000</v>
      </c>
      <c r="V26" s="16">
        <f t="shared" si="9"/>
        <v>18000</v>
      </c>
      <c r="W26" s="16">
        <f t="shared" si="9"/>
        <v>18000</v>
      </c>
      <c r="X26" s="16">
        <f t="shared" si="9"/>
        <v>18000</v>
      </c>
      <c r="Y26" s="16">
        <f t="shared" si="9"/>
        <v>18000</v>
      </c>
      <c r="Z26" s="16">
        <f t="shared" si="9"/>
        <v>18000</v>
      </c>
      <c r="AA26" s="16">
        <f t="shared" si="9"/>
        <v>18000</v>
      </c>
      <c r="AB26" s="16">
        <f t="shared" si="9"/>
        <v>18000</v>
      </c>
      <c r="AC26" s="16">
        <f t="shared" si="9"/>
        <v>18000</v>
      </c>
      <c r="AD26" s="16">
        <f t="shared" ref="AD26:AF26" si="10">AD19-AD12</f>
        <v>18000</v>
      </c>
      <c r="AE26" s="16">
        <f t="shared" si="10"/>
        <v>18000</v>
      </c>
      <c r="AF26" s="16">
        <f t="shared" si="10"/>
        <v>18000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2:42" s="3" customFormat="1" ht="12.75" customHeight="1" x14ac:dyDescent="0.25">
      <c r="B27" s="8" t="s">
        <v>182</v>
      </c>
      <c r="C27" s="16">
        <f t="shared" ref="C27:AC27" si="11">C20-C13</f>
        <v>0</v>
      </c>
      <c r="D27" s="16">
        <f t="shared" si="11"/>
        <v>0</v>
      </c>
      <c r="E27" s="16">
        <f t="shared" si="11"/>
        <v>0</v>
      </c>
      <c r="F27" s="16">
        <f t="shared" si="11"/>
        <v>0</v>
      </c>
      <c r="G27" s="16">
        <f t="shared" si="11"/>
        <v>0</v>
      </c>
      <c r="H27" s="16">
        <f t="shared" si="11"/>
        <v>0</v>
      </c>
      <c r="I27" s="16">
        <f t="shared" si="11"/>
        <v>0</v>
      </c>
      <c r="J27" s="16">
        <f t="shared" si="11"/>
        <v>0</v>
      </c>
      <c r="K27" s="16">
        <f t="shared" si="11"/>
        <v>0</v>
      </c>
      <c r="L27" s="16">
        <f t="shared" si="11"/>
        <v>0</v>
      </c>
      <c r="M27" s="16">
        <f t="shared" si="11"/>
        <v>0</v>
      </c>
      <c r="N27" s="16">
        <f t="shared" si="11"/>
        <v>0</v>
      </c>
      <c r="O27" s="16">
        <f t="shared" si="11"/>
        <v>0</v>
      </c>
      <c r="P27" s="16">
        <f t="shared" si="11"/>
        <v>0</v>
      </c>
      <c r="Q27" s="16">
        <f t="shared" si="11"/>
        <v>0</v>
      </c>
      <c r="R27" s="16">
        <f t="shared" si="11"/>
        <v>0</v>
      </c>
      <c r="S27" s="16">
        <f t="shared" si="11"/>
        <v>0</v>
      </c>
      <c r="T27" s="16">
        <f t="shared" si="11"/>
        <v>0</v>
      </c>
      <c r="U27" s="16">
        <f t="shared" si="11"/>
        <v>0</v>
      </c>
      <c r="V27" s="16">
        <f t="shared" si="11"/>
        <v>0</v>
      </c>
      <c r="W27" s="16">
        <f t="shared" si="11"/>
        <v>0</v>
      </c>
      <c r="X27" s="16">
        <f t="shared" si="11"/>
        <v>0</v>
      </c>
      <c r="Y27" s="16">
        <f t="shared" si="11"/>
        <v>0</v>
      </c>
      <c r="Z27" s="16">
        <f t="shared" si="11"/>
        <v>0</v>
      </c>
      <c r="AA27" s="16">
        <f t="shared" si="11"/>
        <v>0</v>
      </c>
      <c r="AB27" s="16">
        <f t="shared" si="11"/>
        <v>0</v>
      </c>
      <c r="AC27" s="16">
        <f t="shared" si="11"/>
        <v>0</v>
      </c>
      <c r="AD27" s="16">
        <f t="shared" ref="AD27:AF27" si="12">AD20-AD13</f>
        <v>0</v>
      </c>
      <c r="AE27" s="16">
        <f t="shared" si="12"/>
        <v>0</v>
      </c>
      <c r="AF27" s="16">
        <f t="shared" si="12"/>
        <v>0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2:42" s="3" customFormat="1" ht="12.75" customHeight="1" x14ac:dyDescent="0.25">
      <c r="B28" s="8" t="s">
        <v>183</v>
      </c>
      <c r="C28" s="16">
        <f t="shared" ref="C28:AC28" si="13">C21-C14</f>
        <v>0</v>
      </c>
      <c r="D28" s="16">
        <f t="shared" si="13"/>
        <v>0</v>
      </c>
      <c r="E28" s="16">
        <f t="shared" si="13"/>
        <v>6.7543743160548786E-2</v>
      </c>
      <c r="F28" s="16">
        <f t="shared" si="13"/>
        <v>6.6966667616809694E-2</v>
      </c>
      <c r="G28" s="16">
        <f t="shared" si="13"/>
        <v>6.6366752372912785E-2</v>
      </c>
      <c r="H28" s="16">
        <f t="shared" si="13"/>
        <v>6.5770964159129086E-2</v>
      </c>
      <c r="I28" s="16">
        <f t="shared" si="13"/>
        <v>6.518110241089925E-2</v>
      </c>
      <c r="J28" s="16">
        <f t="shared" si="13"/>
        <v>6.4597241753737933E-2</v>
      </c>
      <c r="K28" s="16">
        <f t="shared" si="13"/>
        <v>6.4019387134670147E-2</v>
      </c>
      <c r="L28" s="16">
        <f t="shared" si="13"/>
        <v>6.3447472869166965E-2</v>
      </c>
      <c r="M28" s="16">
        <f t="shared" si="13"/>
        <v>6.2880658394028899E-2</v>
      </c>
      <c r="N28" s="16">
        <f t="shared" si="13"/>
        <v>6.2317414068555621E-2</v>
      </c>
      <c r="O28" s="16">
        <f t="shared" si="13"/>
        <v>6.1756941726690329E-2</v>
      </c>
      <c r="P28" s="16">
        <f t="shared" si="13"/>
        <v>6.1197784521804799E-2</v>
      </c>
      <c r="Q28" s="16">
        <f t="shared" si="13"/>
        <v>6.0639809638923126E-2</v>
      </c>
      <c r="R28" s="16">
        <f t="shared" si="13"/>
        <v>6.008218557546563E-2</v>
      </c>
      <c r="S28" s="16">
        <f t="shared" si="13"/>
        <v>5.9523468751851993E-2</v>
      </c>
      <c r="T28" s="16">
        <f t="shared" si="13"/>
        <v>5.8962270123695149E-2</v>
      </c>
      <c r="U28" s="16">
        <f t="shared" si="13"/>
        <v>5.8397254895514727E-2</v>
      </c>
      <c r="V28" s="16">
        <f t="shared" si="13"/>
        <v>5.7827683209092484E-2</v>
      </c>
      <c r="W28" s="16">
        <f t="shared" si="13"/>
        <v>5.7251751657836358E-2</v>
      </c>
      <c r="X28" s="16">
        <f t="shared" si="13"/>
        <v>5.6668291300700169E-2</v>
      </c>
      <c r="Y28" s="16">
        <f t="shared" si="13"/>
        <v>5.6076191842888257E-2</v>
      </c>
      <c r="Z28" s="16">
        <f t="shared" si="13"/>
        <v>5.5473942175239266E-2</v>
      </c>
      <c r="AA28" s="16">
        <f t="shared" si="13"/>
        <v>5.4861059756996511E-2</v>
      </c>
      <c r="AB28" s="16">
        <f t="shared" si="13"/>
        <v>5.4237047506084046E-2</v>
      </c>
      <c r="AC28" s="16">
        <f t="shared" si="13"/>
        <v>5.3600994297146265E-2</v>
      </c>
      <c r="AD28" s="16">
        <f t="shared" ref="AD28:AF28" si="14">AD21-AD14</f>
        <v>5.2952437616612613E-2</v>
      </c>
      <c r="AE28" s="16">
        <f t="shared" si="14"/>
        <v>5.2290546490342926E-2</v>
      </c>
      <c r="AF28" s="16">
        <f t="shared" si="14"/>
        <v>5.1615230799514578E-2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2:42" ht="12.75" customHeight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2:42" ht="15" x14ac:dyDescent="0.25">
      <c r="B30" s="4" t="s">
        <v>214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2:42" ht="15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2:42" ht="30" x14ac:dyDescent="0.25">
      <c r="B32" s="42" t="s">
        <v>133</v>
      </c>
      <c r="C32" s="7" t="str">
        <f>założenia!C17</f>
        <v>Rok n
2015</v>
      </c>
      <c r="D32" s="7" t="str">
        <f>założenia!D17</f>
        <v>Rok n+1
2016</v>
      </c>
      <c r="E32" s="7" t="str">
        <f>założenia!E17</f>
        <v>Rok n+2
2017</v>
      </c>
      <c r="F32" s="7" t="str">
        <f>założenia!F17</f>
        <v>Rok n+3
2018</v>
      </c>
      <c r="G32" s="7" t="str">
        <f>założenia!G17</f>
        <v>Rok n+4
2019</v>
      </c>
      <c r="H32" s="7" t="str">
        <f>założenia!H17</f>
        <v>Rok n+5
2020</v>
      </c>
      <c r="I32" s="7" t="str">
        <f>założenia!I17</f>
        <v>Rok n+6
2021</v>
      </c>
      <c r="J32" s="7" t="str">
        <f>założenia!J17</f>
        <v>Rok n+7
2022</v>
      </c>
      <c r="K32" s="7" t="str">
        <f>założenia!K17</f>
        <v>Rok n+8
2023</v>
      </c>
      <c r="L32" s="7" t="str">
        <f>założenia!L17</f>
        <v>Rok n+9
2024</v>
      </c>
      <c r="M32" s="7" t="str">
        <f>założenia!M17</f>
        <v>Rok n+10
2025</v>
      </c>
      <c r="N32" s="7" t="str">
        <f>założenia!N17</f>
        <v>Rok n+11
2026</v>
      </c>
      <c r="O32" s="7" t="str">
        <f>założenia!O17</f>
        <v>Rok n+12
2027</v>
      </c>
      <c r="P32" s="7" t="str">
        <f>założenia!P17</f>
        <v>Rok n+13
2028</v>
      </c>
      <c r="Q32" s="7" t="str">
        <f>założenia!Q17</f>
        <v>Rok n+14
2029</v>
      </c>
      <c r="R32" s="7" t="str">
        <f>założenia!R17</f>
        <v>Rok n+15
2030</v>
      </c>
      <c r="S32" s="7" t="str">
        <f>założenia!S17</f>
        <v>Rok n+16
2031</v>
      </c>
      <c r="T32" s="7" t="str">
        <f>założenia!T17</f>
        <v>Rok n+17
2032</v>
      </c>
      <c r="U32" s="7" t="str">
        <f>założenia!U17</f>
        <v>Rok n+18
2033</v>
      </c>
      <c r="V32" s="7" t="str">
        <f>założenia!V17</f>
        <v>Rok n+19
2034</v>
      </c>
      <c r="W32" s="7" t="str">
        <f>założenia!W17</f>
        <v>Rok n+20
2035</v>
      </c>
      <c r="X32" s="7" t="str">
        <f>założenia!X17</f>
        <v>Rok n+21
2036</v>
      </c>
      <c r="Y32" s="7" t="str">
        <f>założenia!Y17</f>
        <v>Rok n+22
2037</v>
      </c>
      <c r="Z32" s="7" t="str">
        <f>założenia!Z17</f>
        <v>Rok n+23
2038</v>
      </c>
      <c r="AA32" s="7" t="str">
        <f>założenia!AA17</f>
        <v>Rok n+24
2039</v>
      </c>
      <c r="AB32" s="7" t="str">
        <f>założenia!AB17</f>
        <v>Rok n+25
2040</v>
      </c>
      <c r="AC32" s="7" t="str">
        <f>założenia!AC17</f>
        <v>Rok n+26
2041</v>
      </c>
      <c r="AD32" s="7" t="str">
        <f>założenia!AD17</f>
        <v>Rok n+27
2042</v>
      </c>
      <c r="AE32" s="7" t="str">
        <f>założenia!AE17</f>
        <v>Rok n+28
2043</v>
      </c>
      <c r="AF32" s="7" t="str">
        <f>założenia!AF17</f>
        <v>Rok n+29
2044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2:42" ht="15" x14ac:dyDescent="0.25">
      <c r="B33" s="23" t="s">
        <v>131</v>
      </c>
      <c r="C33" s="19">
        <f>ROUND(założenia!C120*(1+założenia!C19),0)</f>
        <v>44048400</v>
      </c>
      <c r="D33" s="19">
        <f>ROUND(C33*(1+założenia!D19),0)</f>
        <v>45678191</v>
      </c>
      <c r="E33" s="19">
        <f>ROUND(D33*(1+założenia!E19),0)</f>
        <v>47459640</v>
      </c>
      <c r="F33" s="19">
        <f>ROUND(E33*(1+założenia!F19),0)</f>
        <v>49358026</v>
      </c>
      <c r="G33" s="19">
        <f>ROUND(F33*(1+założenia!G19),0)</f>
        <v>51332347</v>
      </c>
      <c r="H33" s="19">
        <f>ROUND(G33*(1+założenia!H19),0)</f>
        <v>53282976</v>
      </c>
      <c r="I33" s="19">
        <f>ROUND(H33*(1+założenia!I19),0)</f>
        <v>55254446</v>
      </c>
      <c r="J33" s="19">
        <f>ROUND(I33*(1+założenia!J19),0)</f>
        <v>57133097</v>
      </c>
      <c r="K33" s="19">
        <f>ROUND(J33*(1+założenia!K19),0)</f>
        <v>58961356</v>
      </c>
      <c r="L33" s="19">
        <f>ROUND(K33*(1+założenia!L19),0)</f>
        <v>60789158</v>
      </c>
      <c r="M33" s="19">
        <f>ROUND(L33*(1+założenia!M19),0)</f>
        <v>62612833</v>
      </c>
      <c r="N33" s="19">
        <f>ROUND(M33*(1+założenia!N19),0)</f>
        <v>64428605</v>
      </c>
      <c r="O33" s="19">
        <f>ROUND(N33*(1+założenia!O19),0)</f>
        <v>66297035</v>
      </c>
      <c r="P33" s="19">
        <f>ROUND(O33*(1+założenia!P19),0)</f>
        <v>68219649</v>
      </c>
      <c r="Q33" s="19">
        <f>ROUND(P33*(1+założenia!Q19),0)</f>
        <v>70129799</v>
      </c>
      <c r="R33" s="19">
        <f>ROUND(Q33*(1+założenia!R19),0)</f>
        <v>72093433</v>
      </c>
      <c r="S33" s="19">
        <f>ROUND(R33*(1+założenia!S19),0)</f>
        <v>74112049</v>
      </c>
      <c r="T33" s="19">
        <f>ROUND(S33*(1+założenia!T19),0)</f>
        <v>76113074</v>
      </c>
      <c r="U33" s="19">
        <f>ROUND(T33*(1+założenia!U19),0)</f>
        <v>78168127</v>
      </c>
      <c r="V33" s="19">
        <f>ROUND(U33*(1+założenia!V19),0)</f>
        <v>80200498</v>
      </c>
      <c r="W33" s="19">
        <f>ROUND(V33*(1+założenia!W19),0)</f>
        <v>82205510</v>
      </c>
      <c r="X33" s="19">
        <f>ROUND(W33*(1+założenia!X19),0)</f>
        <v>84260648</v>
      </c>
      <c r="Y33" s="19">
        <f>ROUND(X33*(1+założenia!Y19),0)</f>
        <v>86282904</v>
      </c>
      <c r="Z33" s="19">
        <f>ROUND(Y33*(1+założenia!Z19),0)</f>
        <v>88353694</v>
      </c>
      <c r="AA33" s="19">
        <f>ROUND(Z33*(1+założenia!AA19),0)</f>
        <v>90474183</v>
      </c>
      <c r="AB33" s="19">
        <f>ROUND(AA33*(1+założenia!AB19),0)</f>
        <v>92555089</v>
      </c>
      <c r="AC33" s="19">
        <f>ROUND(AB33*(1+założenia!AC19),0)</f>
        <v>94683856</v>
      </c>
      <c r="AD33" s="19">
        <f>ROUND(AC33*(1+założenia!AD19),0)</f>
        <v>96861585</v>
      </c>
      <c r="AE33" s="19">
        <f>ROUND(AD33*(1+założenia!AE19),0)</f>
        <v>99089401</v>
      </c>
      <c r="AF33" s="19">
        <f>ROUND(AE33*(1+założenia!AF19),0)</f>
        <v>101368457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2:42" ht="30" x14ac:dyDescent="0.25">
      <c r="B34" s="35" t="s">
        <v>134</v>
      </c>
      <c r="C34" s="21" t="str">
        <f>założenia!C17</f>
        <v>Rok n
2015</v>
      </c>
      <c r="D34" s="21" t="str">
        <f>założenia!D17</f>
        <v>Rok n+1
2016</v>
      </c>
      <c r="E34" s="21" t="str">
        <f>założenia!E17</f>
        <v>Rok n+2
2017</v>
      </c>
      <c r="F34" s="21" t="str">
        <f>założenia!F17</f>
        <v>Rok n+3
2018</v>
      </c>
      <c r="G34" s="21" t="str">
        <f>założenia!G17</f>
        <v>Rok n+4
2019</v>
      </c>
      <c r="H34" s="21" t="str">
        <f>założenia!H17</f>
        <v>Rok n+5
2020</v>
      </c>
      <c r="I34" s="21" t="str">
        <f>założenia!I17</f>
        <v>Rok n+6
2021</v>
      </c>
      <c r="J34" s="21" t="str">
        <f>założenia!J17</f>
        <v>Rok n+7
2022</v>
      </c>
      <c r="K34" s="21" t="str">
        <f>założenia!K17</f>
        <v>Rok n+8
2023</v>
      </c>
      <c r="L34" s="21" t="str">
        <f>założenia!L17</f>
        <v>Rok n+9
2024</v>
      </c>
      <c r="M34" s="21" t="str">
        <f>założenia!M17</f>
        <v>Rok n+10
2025</v>
      </c>
      <c r="N34" s="21" t="str">
        <f>założenia!N17</f>
        <v>Rok n+11
2026</v>
      </c>
      <c r="O34" s="21" t="str">
        <f>założenia!O17</f>
        <v>Rok n+12
2027</v>
      </c>
      <c r="P34" s="21" t="str">
        <f>założenia!P17</f>
        <v>Rok n+13
2028</v>
      </c>
      <c r="Q34" s="21" t="str">
        <f>założenia!Q17</f>
        <v>Rok n+14
2029</v>
      </c>
      <c r="R34" s="21" t="str">
        <f>założenia!R17</f>
        <v>Rok n+15
2030</v>
      </c>
      <c r="S34" s="21" t="str">
        <f>założenia!S17</f>
        <v>Rok n+16
2031</v>
      </c>
      <c r="T34" s="21" t="str">
        <f>założenia!T17</f>
        <v>Rok n+17
2032</v>
      </c>
      <c r="U34" s="21" t="str">
        <f>założenia!U17</f>
        <v>Rok n+18
2033</v>
      </c>
      <c r="V34" s="21" t="str">
        <f>założenia!V17</f>
        <v>Rok n+19
2034</v>
      </c>
      <c r="W34" s="21" t="str">
        <f>założenia!W17</f>
        <v>Rok n+20
2035</v>
      </c>
      <c r="X34" s="21" t="str">
        <f>założenia!X17</f>
        <v>Rok n+21
2036</v>
      </c>
      <c r="Y34" s="21" t="str">
        <f>założenia!Y17</f>
        <v>Rok n+22
2037</v>
      </c>
      <c r="Z34" s="21" t="str">
        <f>założenia!Z17</f>
        <v>Rok n+23
2038</v>
      </c>
      <c r="AA34" s="21" t="str">
        <f>założenia!AA17</f>
        <v>Rok n+24
2039</v>
      </c>
      <c r="AB34" s="21" t="str">
        <f>założenia!AB17</f>
        <v>Rok n+25
2040</v>
      </c>
      <c r="AC34" s="21" t="str">
        <f>założenia!AC17</f>
        <v>Rok n+26
2041</v>
      </c>
      <c r="AD34" s="21" t="str">
        <f>założenia!AD17</f>
        <v>Rok n+27
2042</v>
      </c>
      <c r="AE34" s="21" t="str">
        <f>założenia!AE17</f>
        <v>Rok n+28
2043</v>
      </c>
      <c r="AF34" s="21" t="str">
        <f>założenia!AF17</f>
        <v>Rok n+29
2044</v>
      </c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2:42" ht="15" x14ac:dyDescent="0.25">
      <c r="B35" s="23" t="s">
        <v>131</v>
      </c>
      <c r="C35" s="19">
        <f>C33</f>
        <v>44048400</v>
      </c>
      <c r="D35" s="19">
        <f t="shared" ref="D35:AF35" si="15">D33</f>
        <v>45678191</v>
      </c>
      <c r="E35" s="19">
        <f t="shared" si="15"/>
        <v>47459640</v>
      </c>
      <c r="F35" s="19">
        <f t="shared" si="15"/>
        <v>49358026</v>
      </c>
      <c r="G35" s="19">
        <f t="shared" si="15"/>
        <v>51332347</v>
      </c>
      <c r="H35" s="19">
        <f t="shared" si="15"/>
        <v>53282976</v>
      </c>
      <c r="I35" s="19">
        <f t="shared" si="15"/>
        <v>55254446</v>
      </c>
      <c r="J35" s="19">
        <f t="shared" si="15"/>
        <v>57133097</v>
      </c>
      <c r="K35" s="19">
        <f t="shared" si="15"/>
        <v>58961356</v>
      </c>
      <c r="L35" s="19">
        <f t="shared" si="15"/>
        <v>60789158</v>
      </c>
      <c r="M35" s="19">
        <f t="shared" si="15"/>
        <v>62612833</v>
      </c>
      <c r="N35" s="19">
        <f t="shared" si="15"/>
        <v>64428605</v>
      </c>
      <c r="O35" s="19">
        <f t="shared" si="15"/>
        <v>66297035</v>
      </c>
      <c r="P35" s="19">
        <f t="shared" si="15"/>
        <v>68219649</v>
      </c>
      <c r="Q35" s="19">
        <f t="shared" si="15"/>
        <v>70129799</v>
      </c>
      <c r="R35" s="19">
        <f t="shared" si="15"/>
        <v>72093433</v>
      </c>
      <c r="S35" s="19">
        <f t="shared" si="15"/>
        <v>74112049</v>
      </c>
      <c r="T35" s="19">
        <f t="shared" si="15"/>
        <v>76113074</v>
      </c>
      <c r="U35" s="19">
        <f t="shared" si="15"/>
        <v>78168127</v>
      </c>
      <c r="V35" s="19">
        <f t="shared" si="15"/>
        <v>80200498</v>
      </c>
      <c r="W35" s="19">
        <f t="shared" si="15"/>
        <v>82205510</v>
      </c>
      <c r="X35" s="19">
        <f t="shared" si="15"/>
        <v>84260648</v>
      </c>
      <c r="Y35" s="19">
        <f t="shared" si="15"/>
        <v>86282904</v>
      </c>
      <c r="Z35" s="19">
        <f t="shared" si="15"/>
        <v>88353694</v>
      </c>
      <c r="AA35" s="19">
        <f t="shared" si="15"/>
        <v>90474183</v>
      </c>
      <c r="AB35" s="19">
        <f t="shared" si="15"/>
        <v>92555089</v>
      </c>
      <c r="AC35" s="19">
        <f t="shared" si="15"/>
        <v>94683856</v>
      </c>
      <c r="AD35" s="19">
        <f t="shared" si="15"/>
        <v>96861585</v>
      </c>
      <c r="AE35" s="19">
        <f t="shared" si="15"/>
        <v>99089401</v>
      </c>
      <c r="AF35" s="19">
        <f t="shared" si="15"/>
        <v>101368457</v>
      </c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2:42" ht="30" x14ac:dyDescent="0.25">
      <c r="B36" s="35" t="s">
        <v>135</v>
      </c>
      <c r="C36" s="21" t="str">
        <f>założenia!C17</f>
        <v>Rok n
2015</v>
      </c>
      <c r="D36" s="21" t="str">
        <f>założenia!D17</f>
        <v>Rok n+1
2016</v>
      </c>
      <c r="E36" s="21" t="str">
        <f>założenia!E17</f>
        <v>Rok n+2
2017</v>
      </c>
      <c r="F36" s="21" t="str">
        <f>założenia!F17</f>
        <v>Rok n+3
2018</v>
      </c>
      <c r="G36" s="21" t="str">
        <f>założenia!G17</f>
        <v>Rok n+4
2019</v>
      </c>
      <c r="H36" s="21" t="str">
        <f>założenia!H17</f>
        <v>Rok n+5
2020</v>
      </c>
      <c r="I36" s="21" t="str">
        <f>założenia!I17</f>
        <v>Rok n+6
2021</v>
      </c>
      <c r="J36" s="21" t="str">
        <f>założenia!J17</f>
        <v>Rok n+7
2022</v>
      </c>
      <c r="K36" s="21" t="str">
        <f>założenia!K17</f>
        <v>Rok n+8
2023</v>
      </c>
      <c r="L36" s="21" t="str">
        <f>założenia!L17</f>
        <v>Rok n+9
2024</v>
      </c>
      <c r="M36" s="21" t="str">
        <f>założenia!M17</f>
        <v>Rok n+10
2025</v>
      </c>
      <c r="N36" s="21" t="str">
        <f>założenia!N17</f>
        <v>Rok n+11
2026</v>
      </c>
      <c r="O36" s="21" t="str">
        <f>założenia!O17</f>
        <v>Rok n+12
2027</v>
      </c>
      <c r="P36" s="21" t="str">
        <f>założenia!P17</f>
        <v>Rok n+13
2028</v>
      </c>
      <c r="Q36" s="21" t="str">
        <f>założenia!Q17</f>
        <v>Rok n+14
2029</v>
      </c>
      <c r="R36" s="21" t="str">
        <f>założenia!R17</f>
        <v>Rok n+15
2030</v>
      </c>
      <c r="S36" s="21" t="str">
        <f>założenia!S17</f>
        <v>Rok n+16
2031</v>
      </c>
      <c r="T36" s="21" t="str">
        <f>założenia!T17</f>
        <v>Rok n+17
2032</v>
      </c>
      <c r="U36" s="21" t="str">
        <f>założenia!U17</f>
        <v>Rok n+18
2033</v>
      </c>
      <c r="V36" s="21" t="str">
        <f>założenia!V17</f>
        <v>Rok n+19
2034</v>
      </c>
      <c r="W36" s="21" t="str">
        <f>założenia!W17</f>
        <v>Rok n+20
2035</v>
      </c>
      <c r="X36" s="21" t="str">
        <f>założenia!X17</f>
        <v>Rok n+21
2036</v>
      </c>
      <c r="Y36" s="21" t="str">
        <f>założenia!Y17</f>
        <v>Rok n+22
2037</v>
      </c>
      <c r="Z36" s="21" t="str">
        <f>założenia!Z17</f>
        <v>Rok n+23
2038</v>
      </c>
      <c r="AA36" s="21" t="str">
        <f>założenia!AA17</f>
        <v>Rok n+24
2039</v>
      </c>
      <c r="AB36" s="21" t="str">
        <f>założenia!AB17</f>
        <v>Rok n+25
2040</v>
      </c>
      <c r="AC36" s="21" t="str">
        <f>założenia!AC17</f>
        <v>Rok n+26
2041</v>
      </c>
      <c r="AD36" s="21" t="str">
        <f>założenia!AD17</f>
        <v>Rok n+27
2042</v>
      </c>
      <c r="AE36" s="21" t="str">
        <f>założenia!AE17</f>
        <v>Rok n+28
2043</v>
      </c>
      <c r="AF36" s="21" t="str">
        <f>założenia!AF17</f>
        <v>Rok n+29
2044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2:42" ht="15" x14ac:dyDescent="0.25">
      <c r="B37" s="23" t="s">
        <v>131</v>
      </c>
      <c r="C37" s="19">
        <f>C35-C33</f>
        <v>0</v>
      </c>
      <c r="D37" s="19">
        <f t="shared" ref="D37:AF37" si="16">D35-D33</f>
        <v>0</v>
      </c>
      <c r="E37" s="19">
        <f t="shared" si="16"/>
        <v>0</v>
      </c>
      <c r="F37" s="19">
        <f t="shared" si="16"/>
        <v>0</v>
      </c>
      <c r="G37" s="19">
        <f t="shared" si="16"/>
        <v>0</v>
      </c>
      <c r="H37" s="19">
        <f t="shared" si="16"/>
        <v>0</v>
      </c>
      <c r="I37" s="19">
        <f t="shared" si="16"/>
        <v>0</v>
      </c>
      <c r="J37" s="19">
        <f t="shared" si="16"/>
        <v>0</v>
      </c>
      <c r="K37" s="19">
        <f t="shared" si="16"/>
        <v>0</v>
      </c>
      <c r="L37" s="19">
        <f t="shared" si="16"/>
        <v>0</v>
      </c>
      <c r="M37" s="19">
        <f t="shared" si="16"/>
        <v>0</v>
      </c>
      <c r="N37" s="19">
        <f t="shared" si="16"/>
        <v>0</v>
      </c>
      <c r="O37" s="19">
        <f t="shared" si="16"/>
        <v>0</v>
      </c>
      <c r="P37" s="19">
        <f t="shared" si="16"/>
        <v>0</v>
      </c>
      <c r="Q37" s="19">
        <f t="shared" si="16"/>
        <v>0</v>
      </c>
      <c r="R37" s="19">
        <f t="shared" si="16"/>
        <v>0</v>
      </c>
      <c r="S37" s="19">
        <f t="shared" si="16"/>
        <v>0</v>
      </c>
      <c r="T37" s="19">
        <f t="shared" si="16"/>
        <v>0</v>
      </c>
      <c r="U37" s="19">
        <f t="shared" si="16"/>
        <v>0</v>
      </c>
      <c r="V37" s="19">
        <f t="shared" si="16"/>
        <v>0</v>
      </c>
      <c r="W37" s="19">
        <f t="shared" si="16"/>
        <v>0</v>
      </c>
      <c r="X37" s="19">
        <f t="shared" si="16"/>
        <v>0</v>
      </c>
      <c r="Y37" s="19">
        <f t="shared" si="16"/>
        <v>0</v>
      </c>
      <c r="Z37" s="19">
        <f t="shared" si="16"/>
        <v>0</v>
      </c>
      <c r="AA37" s="19">
        <f t="shared" si="16"/>
        <v>0</v>
      </c>
      <c r="AB37" s="19">
        <f t="shared" si="16"/>
        <v>0</v>
      </c>
      <c r="AC37" s="19">
        <f t="shared" si="16"/>
        <v>0</v>
      </c>
      <c r="AD37" s="19">
        <f t="shared" si="16"/>
        <v>0</v>
      </c>
      <c r="AE37" s="19">
        <f t="shared" si="16"/>
        <v>0</v>
      </c>
      <c r="AF37" s="19">
        <f t="shared" si="16"/>
        <v>0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2:42" ht="15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2:42" ht="15" x14ac:dyDescent="0.25">
      <c r="B39" s="4" t="s">
        <v>215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2:42" ht="15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2:42" ht="30" x14ac:dyDescent="0.25">
      <c r="B41" s="42" t="s">
        <v>133</v>
      </c>
      <c r="C41" s="7" t="str">
        <f>założenia!C17</f>
        <v>Rok n
2015</v>
      </c>
      <c r="D41" s="7" t="str">
        <f>założenia!D17</f>
        <v>Rok n+1
2016</v>
      </c>
      <c r="E41" s="7" t="str">
        <f>założenia!E17</f>
        <v>Rok n+2
2017</v>
      </c>
      <c r="F41" s="7" t="str">
        <f>założenia!F17</f>
        <v>Rok n+3
2018</v>
      </c>
      <c r="G41" s="7" t="str">
        <f>założenia!G17</f>
        <v>Rok n+4
2019</v>
      </c>
      <c r="H41" s="7" t="str">
        <f>założenia!H17</f>
        <v>Rok n+5
2020</v>
      </c>
      <c r="I41" s="7" t="str">
        <f>założenia!I17</f>
        <v>Rok n+6
2021</v>
      </c>
      <c r="J41" s="7" t="str">
        <f>założenia!J17</f>
        <v>Rok n+7
2022</v>
      </c>
      <c r="K41" s="7" t="str">
        <f>założenia!K17</f>
        <v>Rok n+8
2023</v>
      </c>
      <c r="L41" s="7" t="str">
        <f>założenia!L17</f>
        <v>Rok n+9
2024</v>
      </c>
      <c r="M41" s="7" t="str">
        <f>założenia!M17</f>
        <v>Rok n+10
2025</v>
      </c>
      <c r="N41" s="7" t="str">
        <f>założenia!N17</f>
        <v>Rok n+11
2026</v>
      </c>
      <c r="O41" s="7" t="str">
        <f>założenia!O17</f>
        <v>Rok n+12
2027</v>
      </c>
      <c r="P41" s="7" t="str">
        <f>założenia!P17</f>
        <v>Rok n+13
2028</v>
      </c>
      <c r="Q41" s="7" t="str">
        <f>założenia!Q17</f>
        <v>Rok n+14
2029</v>
      </c>
      <c r="R41" s="7" t="str">
        <f>założenia!R17</f>
        <v>Rok n+15
2030</v>
      </c>
      <c r="S41" s="7" t="str">
        <f>założenia!S17</f>
        <v>Rok n+16
2031</v>
      </c>
      <c r="T41" s="7" t="str">
        <f>założenia!T17</f>
        <v>Rok n+17
2032</v>
      </c>
      <c r="U41" s="7" t="str">
        <f>założenia!U17</f>
        <v>Rok n+18
2033</v>
      </c>
      <c r="V41" s="7" t="str">
        <f>założenia!V17</f>
        <v>Rok n+19
2034</v>
      </c>
      <c r="W41" s="7" t="str">
        <f>założenia!W17</f>
        <v>Rok n+20
2035</v>
      </c>
      <c r="X41" s="7" t="str">
        <f>założenia!X17</f>
        <v>Rok n+21
2036</v>
      </c>
      <c r="Y41" s="7" t="str">
        <f>założenia!Y17</f>
        <v>Rok n+22
2037</v>
      </c>
      <c r="Z41" s="7" t="str">
        <f>założenia!Z17</f>
        <v>Rok n+23
2038</v>
      </c>
      <c r="AA41" s="7" t="str">
        <f>założenia!AA17</f>
        <v>Rok n+24
2039</v>
      </c>
      <c r="AB41" s="7" t="str">
        <f>założenia!AB17</f>
        <v>Rok n+25
2040</v>
      </c>
      <c r="AC41" s="7" t="str">
        <f>założenia!AC17</f>
        <v>Rok n+26
2041</v>
      </c>
      <c r="AD41" s="7" t="str">
        <f>założenia!AD17</f>
        <v>Rok n+27
2042</v>
      </c>
      <c r="AE41" s="7" t="str">
        <f>założenia!AE17</f>
        <v>Rok n+28
2043</v>
      </c>
      <c r="AF41" s="7" t="str">
        <f>założenia!AF17</f>
        <v>Rok n+29
2044</v>
      </c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2:42" ht="15" x14ac:dyDescent="0.25">
      <c r="B42" s="8" t="s">
        <v>189</v>
      </c>
      <c r="C42" s="16">
        <f t="shared" ref="C42:AF42" si="17">C11*C13</f>
        <v>8989399</v>
      </c>
      <c r="D42" s="16">
        <f t="shared" si="17"/>
        <v>9068316.5</v>
      </c>
      <c r="E42" s="16">
        <f t="shared" si="17"/>
        <v>9151022.4725000001</v>
      </c>
      <c r="F42" s="16">
        <f t="shared" si="17"/>
        <v>9232695.0827849992</v>
      </c>
      <c r="G42" s="16">
        <f t="shared" si="17"/>
        <v>9318596.9171029795</v>
      </c>
      <c r="H42" s="16">
        <f t="shared" si="17"/>
        <v>9405184.858781863</v>
      </c>
      <c r="I42" s="16">
        <f t="shared" si="17"/>
        <v>9492200.4628277551</v>
      </c>
      <c r="J42" s="16">
        <f t="shared" si="17"/>
        <v>9579380.4477869309</v>
      </c>
      <c r="K42" s="16">
        <f t="shared" si="17"/>
        <v>9666774.7283249665</v>
      </c>
      <c r="L42" s="16">
        <f t="shared" si="17"/>
        <v>9754227.4487180654</v>
      </c>
      <c r="M42" s="16">
        <f t="shared" si="17"/>
        <v>9841884.017282173</v>
      </c>
      <c r="N42" s="16">
        <f t="shared" si="17"/>
        <v>9929789.1417660713</v>
      </c>
      <c r="O42" s="16">
        <f t="shared" si="17"/>
        <v>10018096.865735522</v>
      </c>
      <c r="P42" s="16">
        <f t="shared" si="17"/>
        <v>10106857.605976118</v>
      </c>
      <c r="Q42" s="16">
        <f t="shared" si="17"/>
        <v>10196117.190943448</v>
      </c>
      <c r="R42" s="16">
        <f t="shared" si="17"/>
        <v>10285934.900289865</v>
      </c>
      <c r="S42" s="16">
        <f t="shared" si="17"/>
        <v>10376464.505497981</v>
      </c>
      <c r="T42" s="16">
        <f t="shared" si="17"/>
        <v>10467861.311651925</v>
      </c>
      <c r="U42" s="16">
        <f t="shared" si="17"/>
        <v>10560180.20037818</v>
      </c>
      <c r="V42" s="16">
        <f t="shared" si="17"/>
        <v>10653786.673988767</v>
      </c>
      <c r="W42" s="16">
        <f t="shared" si="17"/>
        <v>10748636.900860453</v>
      </c>
      <c r="X42" s="16">
        <f t="shared" si="17"/>
        <v>10845198.762084547</v>
      </c>
      <c r="Y42" s="16">
        <f t="shared" si="17"/>
        <v>10943530.899422914</v>
      </c>
      <c r="Z42" s="16">
        <f t="shared" si="17"/>
        <v>11043804.764606755</v>
      </c>
      <c r="AA42" s="16">
        <f t="shared" si="17"/>
        <v>11146283.670015743</v>
      </c>
      <c r="AB42" s="16">
        <f t="shared" si="17"/>
        <v>11251043.840776186</v>
      </c>
      <c r="AC42" s="16">
        <f t="shared" si="17"/>
        <v>11358253.468317918</v>
      </c>
      <c r="AD42" s="16">
        <f t="shared" si="17"/>
        <v>11467887.765430819</v>
      </c>
      <c r="AE42" s="16">
        <f t="shared" si="17"/>
        <v>11580224.022862885</v>
      </c>
      <c r="AF42" s="16">
        <f t="shared" si="17"/>
        <v>11695136.66750304</v>
      </c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2:42" ht="15" x14ac:dyDescent="0.25">
      <c r="B43" s="8" t="s">
        <v>190</v>
      </c>
      <c r="C43" s="16">
        <f t="shared" ref="C43:AF43" si="18">C12*C14</f>
        <v>10609244</v>
      </c>
      <c r="D43" s="16">
        <f t="shared" si="18"/>
        <v>10704858.5</v>
      </c>
      <c r="E43" s="16">
        <f t="shared" si="18"/>
        <v>10805824.227499999</v>
      </c>
      <c r="F43" s="16">
        <f t="shared" si="18"/>
        <v>10905445.641415</v>
      </c>
      <c r="G43" s="16">
        <f t="shared" si="18"/>
        <v>11011256.71137462</v>
      </c>
      <c r="H43" s="16">
        <f t="shared" si="18"/>
        <v>11118207.691293109</v>
      </c>
      <c r="I43" s="16">
        <f t="shared" si="18"/>
        <v>11225982.802649315</v>
      </c>
      <c r="J43" s="16">
        <f t="shared" si="18"/>
        <v>11334515.841123495</v>
      </c>
      <c r="K43" s="16">
        <f t="shared" si="18"/>
        <v>11443742.220674954</v>
      </c>
      <c r="L43" s="16">
        <f t="shared" si="18"/>
        <v>11553599.018853853</v>
      </c>
      <c r="M43" s="16">
        <f t="shared" si="18"/>
        <v>11664149.02338176</v>
      </c>
      <c r="N43" s="16">
        <f t="shared" si="18"/>
        <v>11775580.780036449</v>
      </c>
      <c r="O43" s="16">
        <f t="shared" si="18"/>
        <v>11887960.641877471</v>
      </c>
      <c r="P43" s="16">
        <f t="shared" si="18"/>
        <v>12001480.819850039</v>
      </c>
      <c r="Q43" s="16">
        <f t="shared" si="18"/>
        <v>12116087.434805842</v>
      </c>
      <c r="R43" s="16">
        <f t="shared" si="18"/>
        <v>12231852.570980404</v>
      </c>
      <c r="S43" s="16">
        <f t="shared" si="18"/>
        <v>12348974.330967857</v>
      </c>
      <c r="T43" s="16">
        <f t="shared" si="18"/>
        <v>12467652.892234955</v>
      </c>
      <c r="U43" s="16">
        <f t="shared" si="18"/>
        <v>12588090.565217534</v>
      </c>
      <c r="V43" s="16">
        <f t="shared" si="18"/>
        <v>12710367.853043627</v>
      </c>
      <c r="W43" s="16">
        <f t="shared" si="18"/>
        <v>12834815.512928847</v>
      </c>
      <c r="X43" s="16">
        <f t="shared" si="18"/>
        <v>12961642.619290857</v>
      </c>
      <c r="Y43" s="16">
        <f t="shared" si="18"/>
        <v>13091060.628630999</v>
      </c>
      <c r="Z43" s="16">
        <f t="shared" si="18"/>
        <v>13223407.446232669</v>
      </c>
      <c r="AA43" s="16">
        <f t="shared" si="18"/>
        <v>13358775.494727183</v>
      </c>
      <c r="AB43" s="16">
        <f t="shared" si="18"/>
        <v>13497259.784579543</v>
      </c>
      <c r="AC43" s="16">
        <f t="shared" si="18"/>
        <v>13639081.986547772</v>
      </c>
      <c r="AD43" s="16">
        <f t="shared" si="18"/>
        <v>13784342.506171109</v>
      </c>
      <c r="AE43" s="16">
        <f t="shared" si="18"/>
        <v>13933268.560343901</v>
      </c>
      <c r="AF43" s="16">
        <f t="shared" si="18"/>
        <v>14085842.25603353</v>
      </c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2:42" ht="15" x14ac:dyDescent="0.25">
      <c r="B44" s="23" t="s">
        <v>131</v>
      </c>
      <c r="C44" s="19">
        <f>C42+C43</f>
        <v>19598643</v>
      </c>
      <c r="D44" s="19">
        <f t="shared" ref="D44:AC44" si="19">D42+D43</f>
        <v>19773175</v>
      </c>
      <c r="E44" s="19">
        <f t="shared" si="19"/>
        <v>19956846.699999999</v>
      </c>
      <c r="F44" s="19">
        <f t="shared" si="19"/>
        <v>20138140.724199999</v>
      </c>
      <c r="G44" s="19">
        <f t="shared" si="19"/>
        <v>20329853.628477599</v>
      </c>
      <c r="H44" s="19">
        <f t="shared" si="19"/>
        <v>20523392.550074972</v>
      </c>
      <c r="I44" s="19">
        <f t="shared" si="19"/>
        <v>20718183.265477069</v>
      </c>
      <c r="J44" s="19">
        <f t="shared" si="19"/>
        <v>20913896.288910426</v>
      </c>
      <c r="K44" s="19">
        <f t="shared" si="19"/>
        <v>21110516.948999919</v>
      </c>
      <c r="L44" s="19">
        <f t="shared" si="19"/>
        <v>21307826.467571918</v>
      </c>
      <c r="M44" s="19">
        <f t="shared" si="19"/>
        <v>21506033.040663935</v>
      </c>
      <c r="N44" s="19">
        <f t="shared" si="19"/>
        <v>21705369.921802521</v>
      </c>
      <c r="O44" s="19">
        <f t="shared" si="19"/>
        <v>21906057.507612992</v>
      </c>
      <c r="P44" s="19">
        <f t="shared" si="19"/>
        <v>22108338.425826155</v>
      </c>
      <c r="Q44" s="19">
        <f t="shared" si="19"/>
        <v>22312204.62574929</v>
      </c>
      <c r="R44" s="19">
        <f t="shared" si="19"/>
        <v>22517787.471270271</v>
      </c>
      <c r="S44" s="19">
        <f t="shared" si="19"/>
        <v>22725438.836465836</v>
      </c>
      <c r="T44" s="19">
        <f t="shared" si="19"/>
        <v>22935514.203886881</v>
      </c>
      <c r="U44" s="19">
        <f t="shared" si="19"/>
        <v>23148270.765595712</v>
      </c>
      <c r="V44" s="19">
        <f t="shared" si="19"/>
        <v>23364154.527032394</v>
      </c>
      <c r="W44" s="19">
        <f t="shared" si="19"/>
        <v>23583452.413789302</v>
      </c>
      <c r="X44" s="19">
        <f t="shared" si="19"/>
        <v>23806841.381375402</v>
      </c>
      <c r="Y44" s="19">
        <f t="shared" si="19"/>
        <v>24034591.528053913</v>
      </c>
      <c r="Z44" s="19">
        <f t="shared" si="19"/>
        <v>24267212.210839424</v>
      </c>
      <c r="AA44" s="19">
        <f t="shared" si="19"/>
        <v>24505059.164742924</v>
      </c>
      <c r="AB44" s="19">
        <f t="shared" si="19"/>
        <v>24748303.625355728</v>
      </c>
      <c r="AC44" s="19">
        <f t="shared" si="19"/>
        <v>24997335.45486569</v>
      </c>
      <c r="AD44" s="19">
        <f t="shared" ref="AD44" si="20">AD42+AD43</f>
        <v>25252230.27160193</v>
      </c>
      <c r="AE44" s="19">
        <f t="shared" ref="AE44" si="21">AE42+AE43</f>
        <v>25513492.583206788</v>
      </c>
      <c r="AF44" s="19">
        <f t="shared" ref="AF44" si="22">AF42+AF43</f>
        <v>25780978.923536569</v>
      </c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2:42" ht="30" x14ac:dyDescent="0.25">
      <c r="B45" s="35" t="s">
        <v>134</v>
      </c>
      <c r="C45" s="21" t="str">
        <f>założenia!C17</f>
        <v>Rok n
2015</v>
      </c>
      <c r="D45" s="21" t="str">
        <f>założenia!D17</f>
        <v>Rok n+1
2016</v>
      </c>
      <c r="E45" s="21" t="str">
        <f>założenia!E17</f>
        <v>Rok n+2
2017</v>
      </c>
      <c r="F45" s="21" t="str">
        <f>założenia!F17</f>
        <v>Rok n+3
2018</v>
      </c>
      <c r="G45" s="21" t="str">
        <f>założenia!G17</f>
        <v>Rok n+4
2019</v>
      </c>
      <c r="H45" s="21" t="str">
        <f>założenia!H17</f>
        <v>Rok n+5
2020</v>
      </c>
      <c r="I45" s="21" t="str">
        <f>założenia!I17</f>
        <v>Rok n+6
2021</v>
      </c>
      <c r="J45" s="21" t="str">
        <f>założenia!J17</f>
        <v>Rok n+7
2022</v>
      </c>
      <c r="K45" s="21" t="str">
        <f>założenia!K17</f>
        <v>Rok n+8
2023</v>
      </c>
      <c r="L45" s="21" t="str">
        <f>założenia!L17</f>
        <v>Rok n+9
2024</v>
      </c>
      <c r="M45" s="21" t="str">
        <f>założenia!M17</f>
        <v>Rok n+10
2025</v>
      </c>
      <c r="N45" s="21" t="str">
        <f>założenia!N17</f>
        <v>Rok n+11
2026</v>
      </c>
      <c r="O45" s="21" t="str">
        <f>założenia!O17</f>
        <v>Rok n+12
2027</v>
      </c>
      <c r="P45" s="21" t="str">
        <f>założenia!P17</f>
        <v>Rok n+13
2028</v>
      </c>
      <c r="Q45" s="21" t="str">
        <f>założenia!Q17</f>
        <v>Rok n+14
2029</v>
      </c>
      <c r="R45" s="21" t="str">
        <f>założenia!R17</f>
        <v>Rok n+15
2030</v>
      </c>
      <c r="S45" s="21" t="str">
        <f>założenia!S17</f>
        <v>Rok n+16
2031</v>
      </c>
      <c r="T45" s="21" t="str">
        <f>założenia!T17</f>
        <v>Rok n+17
2032</v>
      </c>
      <c r="U45" s="21" t="str">
        <f>założenia!U17</f>
        <v>Rok n+18
2033</v>
      </c>
      <c r="V45" s="21" t="str">
        <f>założenia!V17</f>
        <v>Rok n+19
2034</v>
      </c>
      <c r="W45" s="21" t="str">
        <f>założenia!W17</f>
        <v>Rok n+20
2035</v>
      </c>
      <c r="X45" s="21" t="str">
        <f>założenia!X17</f>
        <v>Rok n+21
2036</v>
      </c>
      <c r="Y45" s="21" t="str">
        <f>założenia!Y17</f>
        <v>Rok n+22
2037</v>
      </c>
      <c r="Z45" s="21" t="str">
        <f>założenia!Z17</f>
        <v>Rok n+23
2038</v>
      </c>
      <c r="AA45" s="21" t="str">
        <f>założenia!AA17</f>
        <v>Rok n+24
2039</v>
      </c>
      <c r="AB45" s="21" t="str">
        <f>założenia!AB17</f>
        <v>Rok n+25
2040</v>
      </c>
      <c r="AC45" s="21" t="str">
        <f>założenia!AC17</f>
        <v>Rok n+26
2041</v>
      </c>
      <c r="AD45" s="21" t="str">
        <f>założenia!AD17</f>
        <v>Rok n+27
2042</v>
      </c>
      <c r="AE45" s="21" t="str">
        <f>założenia!AE17</f>
        <v>Rok n+28
2043</v>
      </c>
      <c r="AF45" s="21" t="str">
        <f>założenia!AF17</f>
        <v>Rok n+29
2044</v>
      </c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2:42" ht="15" x14ac:dyDescent="0.25">
      <c r="B46" s="8" t="s">
        <v>189</v>
      </c>
      <c r="C46" s="16">
        <f t="shared" ref="C46:AF46" si="23">C18*C20</f>
        <v>8989399</v>
      </c>
      <c r="D46" s="16">
        <f t="shared" si="23"/>
        <v>9068316.5</v>
      </c>
      <c r="E46" s="16">
        <f t="shared" si="23"/>
        <v>9151022.4725000001</v>
      </c>
      <c r="F46" s="16">
        <f t="shared" si="23"/>
        <v>9232695.0827849992</v>
      </c>
      <c r="G46" s="16">
        <f t="shared" si="23"/>
        <v>9318596.9171029795</v>
      </c>
      <c r="H46" s="16">
        <f t="shared" si="23"/>
        <v>9405184.858781863</v>
      </c>
      <c r="I46" s="16">
        <f t="shared" si="23"/>
        <v>9492200.4628277551</v>
      </c>
      <c r="J46" s="16">
        <f t="shared" si="23"/>
        <v>9579380.4477869309</v>
      </c>
      <c r="K46" s="16">
        <f t="shared" si="23"/>
        <v>9666774.7283249665</v>
      </c>
      <c r="L46" s="16">
        <f t="shared" si="23"/>
        <v>9754227.4487180654</v>
      </c>
      <c r="M46" s="16">
        <f t="shared" si="23"/>
        <v>9841884.017282173</v>
      </c>
      <c r="N46" s="16">
        <f t="shared" si="23"/>
        <v>9929789.1417660713</v>
      </c>
      <c r="O46" s="16">
        <f t="shared" si="23"/>
        <v>10018096.865735522</v>
      </c>
      <c r="P46" s="16">
        <f t="shared" si="23"/>
        <v>10106857.605976118</v>
      </c>
      <c r="Q46" s="16">
        <f t="shared" si="23"/>
        <v>10196117.190943448</v>
      </c>
      <c r="R46" s="16">
        <f t="shared" si="23"/>
        <v>10285934.900289865</v>
      </c>
      <c r="S46" s="16">
        <f t="shared" si="23"/>
        <v>10376464.505497981</v>
      </c>
      <c r="T46" s="16">
        <f t="shared" si="23"/>
        <v>10467861.311651925</v>
      </c>
      <c r="U46" s="16">
        <f t="shared" si="23"/>
        <v>10560180.20037818</v>
      </c>
      <c r="V46" s="16">
        <f t="shared" si="23"/>
        <v>10653786.673988767</v>
      </c>
      <c r="W46" s="16">
        <f t="shared" si="23"/>
        <v>10748636.900860453</v>
      </c>
      <c r="X46" s="16">
        <f t="shared" si="23"/>
        <v>10845198.762084547</v>
      </c>
      <c r="Y46" s="16">
        <f t="shared" si="23"/>
        <v>10943530.899422914</v>
      </c>
      <c r="Z46" s="16">
        <f t="shared" si="23"/>
        <v>11043804.764606755</v>
      </c>
      <c r="AA46" s="16">
        <f t="shared" si="23"/>
        <v>11146283.670015743</v>
      </c>
      <c r="AB46" s="16">
        <f t="shared" si="23"/>
        <v>11251043.840776186</v>
      </c>
      <c r="AC46" s="16">
        <f t="shared" si="23"/>
        <v>11358253.468317918</v>
      </c>
      <c r="AD46" s="16">
        <f t="shared" si="23"/>
        <v>11467887.765430819</v>
      </c>
      <c r="AE46" s="16">
        <f t="shared" si="23"/>
        <v>11580224.022862885</v>
      </c>
      <c r="AF46" s="16">
        <f t="shared" si="23"/>
        <v>11695136.66750304</v>
      </c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2:42" ht="15" x14ac:dyDescent="0.25">
      <c r="B47" s="8" t="s">
        <v>190</v>
      </c>
      <c r="C47" s="16">
        <f t="shared" ref="C47:AF47" si="24">C19*C21</f>
        <v>10609244</v>
      </c>
      <c r="D47" s="16">
        <f t="shared" si="24"/>
        <v>10704858.5</v>
      </c>
      <c r="E47" s="16">
        <f t="shared" si="24"/>
        <v>11036949.227499999</v>
      </c>
      <c r="F47" s="16">
        <f>F19*F21</f>
        <v>11136570.641415</v>
      </c>
      <c r="G47" s="16">
        <f t="shared" si="24"/>
        <v>11242381.71137462</v>
      </c>
      <c r="H47" s="16">
        <f t="shared" si="24"/>
        <v>11349332.691293109</v>
      </c>
      <c r="I47" s="16">
        <f t="shared" si="24"/>
        <v>11457107.802649315</v>
      </c>
      <c r="J47" s="16">
        <f t="shared" si="24"/>
        <v>11565640.841123495</v>
      </c>
      <c r="K47" s="16">
        <f t="shared" si="24"/>
        <v>11674867.220674954</v>
      </c>
      <c r="L47" s="16">
        <f t="shared" si="24"/>
        <v>11784724.018853853</v>
      </c>
      <c r="M47" s="16">
        <f t="shared" si="24"/>
        <v>11895274.02338176</v>
      </c>
      <c r="N47" s="16">
        <f t="shared" si="24"/>
        <v>12006705.780036449</v>
      </c>
      <c r="O47" s="16">
        <f t="shared" si="24"/>
        <v>12119085.641877471</v>
      </c>
      <c r="P47" s="16">
        <f t="shared" si="24"/>
        <v>12232605.819850039</v>
      </c>
      <c r="Q47" s="16">
        <f t="shared" si="24"/>
        <v>12347212.434805842</v>
      </c>
      <c r="R47" s="16">
        <f t="shared" si="24"/>
        <v>12462977.570980404</v>
      </c>
      <c r="S47" s="16">
        <f t="shared" si="24"/>
        <v>12580099.330967857</v>
      </c>
      <c r="T47" s="16">
        <f t="shared" si="24"/>
        <v>12698777.892234955</v>
      </c>
      <c r="U47" s="16">
        <f t="shared" si="24"/>
        <v>12819215.565217534</v>
      </c>
      <c r="V47" s="16">
        <f t="shared" si="24"/>
        <v>12941492.853043627</v>
      </c>
      <c r="W47" s="16">
        <f t="shared" si="24"/>
        <v>13065940.512928847</v>
      </c>
      <c r="X47" s="16">
        <f t="shared" si="24"/>
        <v>13192767.619290857</v>
      </c>
      <c r="Y47" s="16">
        <f t="shared" si="24"/>
        <v>13322185.628630999</v>
      </c>
      <c r="Z47" s="16">
        <f t="shared" si="24"/>
        <v>13454532.446232669</v>
      </c>
      <c r="AA47" s="16">
        <f t="shared" si="24"/>
        <v>13589900.494727183</v>
      </c>
      <c r="AB47" s="16">
        <f t="shared" si="24"/>
        <v>13728384.784579543</v>
      </c>
      <c r="AC47" s="16">
        <f t="shared" si="24"/>
        <v>13870206.986547772</v>
      </c>
      <c r="AD47" s="16">
        <f t="shared" si="24"/>
        <v>14015467.506171109</v>
      </c>
      <c r="AE47" s="16">
        <f t="shared" si="24"/>
        <v>14164393.560343901</v>
      </c>
      <c r="AF47" s="16">
        <f t="shared" si="24"/>
        <v>14316967.25603353</v>
      </c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2:42" ht="15" x14ac:dyDescent="0.25">
      <c r="B48" s="23" t="s">
        <v>131</v>
      </c>
      <c r="C48" s="19">
        <f>C46+C47</f>
        <v>19598643</v>
      </c>
      <c r="D48" s="19">
        <f t="shared" ref="D48:AC48" si="25">D46+D47</f>
        <v>19773175</v>
      </c>
      <c r="E48" s="19">
        <f t="shared" si="25"/>
        <v>20187971.699999999</v>
      </c>
      <c r="F48" s="19">
        <f t="shared" si="25"/>
        <v>20369265.724199999</v>
      </c>
      <c r="G48" s="19">
        <f t="shared" si="25"/>
        <v>20560978.628477599</v>
      </c>
      <c r="H48" s="19">
        <f t="shared" si="25"/>
        <v>20754517.550074972</v>
      </c>
      <c r="I48" s="19">
        <f t="shared" si="25"/>
        <v>20949308.265477069</v>
      </c>
      <c r="J48" s="19">
        <f t="shared" si="25"/>
        <v>21145021.288910426</v>
      </c>
      <c r="K48" s="19">
        <f t="shared" si="25"/>
        <v>21341641.948999919</v>
      </c>
      <c r="L48" s="19">
        <f t="shared" si="25"/>
        <v>21538951.467571918</v>
      </c>
      <c r="M48" s="19">
        <f t="shared" si="25"/>
        <v>21737158.040663935</v>
      </c>
      <c r="N48" s="19">
        <f t="shared" si="25"/>
        <v>21936494.921802521</v>
      </c>
      <c r="O48" s="19">
        <f t="shared" si="25"/>
        <v>22137182.507612992</v>
      </c>
      <c r="P48" s="19">
        <f t="shared" si="25"/>
        <v>22339463.425826155</v>
      </c>
      <c r="Q48" s="19">
        <f t="shared" si="25"/>
        <v>22543329.62574929</v>
      </c>
      <c r="R48" s="19">
        <f t="shared" si="25"/>
        <v>22748912.471270271</v>
      </c>
      <c r="S48" s="19">
        <f t="shared" si="25"/>
        <v>22956563.836465836</v>
      </c>
      <c r="T48" s="19">
        <f t="shared" si="25"/>
        <v>23166639.203886881</v>
      </c>
      <c r="U48" s="19">
        <f t="shared" si="25"/>
        <v>23379395.765595712</v>
      </c>
      <c r="V48" s="19">
        <f t="shared" si="25"/>
        <v>23595279.527032394</v>
      </c>
      <c r="W48" s="19">
        <f t="shared" si="25"/>
        <v>23814577.413789302</v>
      </c>
      <c r="X48" s="19">
        <f t="shared" si="25"/>
        <v>24037966.381375402</v>
      </c>
      <c r="Y48" s="19">
        <f t="shared" si="25"/>
        <v>24265716.528053913</v>
      </c>
      <c r="Z48" s="19">
        <f t="shared" si="25"/>
        <v>24498337.210839424</v>
      </c>
      <c r="AA48" s="19">
        <f t="shared" si="25"/>
        <v>24736184.164742924</v>
      </c>
      <c r="AB48" s="19">
        <f t="shared" si="25"/>
        <v>24979428.625355728</v>
      </c>
      <c r="AC48" s="19">
        <f t="shared" si="25"/>
        <v>25228460.45486569</v>
      </c>
      <c r="AD48" s="19">
        <f t="shared" ref="AD48" si="26">AD46+AD47</f>
        <v>25483355.27160193</v>
      </c>
      <c r="AE48" s="19">
        <f t="shared" ref="AE48" si="27">AE46+AE47</f>
        <v>25744617.583206788</v>
      </c>
      <c r="AF48" s="19">
        <f t="shared" ref="AF48" si="28">AF46+AF47</f>
        <v>26012103.923536569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2:42" ht="30" x14ac:dyDescent="0.25">
      <c r="B49" s="35" t="s">
        <v>135</v>
      </c>
      <c r="C49" s="21" t="str">
        <f>założenia!C17</f>
        <v>Rok n
2015</v>
      </c>
      <c r="D49" s="21" t="str">
        <f>założenia!D17</f>
        <v>Rok n+1
2016</v>
      </c>
      <c r="E49" s="21" t="str">
        <f>założenia!E17</f>
        <v>Rok n+2
2017</v>
      </c>
      <c r="F49" s="21" t="str">
        <f>założenia!F17</f>
        <v>Rok n+3
2018</v>
      </c>
      <c r="G49" s="21" t="str">
        <f>założenia!G17</f>
        <v>Rok n+4
2019</v>
      </c>
      <c r="H49" s="21" t="str">
        <f>założenia!H17</f>
        <v>Rok n+5
2020</v>
      </c>
      <c r="I49" s="21" t="str">
        <f>założenia!I17</f>
        <v>Rok n+6
2021</v>
      </c>
      <c r="J49" s="21" t="str">
        <f>założenia!J17</f>
        <v>Rok n+7
2022</v>
      </c>
      <c r="K49" s="21" t="str">
        <f>założenia!K17</f>
        <v>Rok n+8
2023</v>
      </c>
      <c r="L49" s="21" t="str">
        <f>założenia!L17</f>
        <v>Rok n+9
2024</v>
      </c>
      <c r="M49" s="21" t="str">
        <f>założenia!M17</f>
        <v>Rok n+10
2025</v>
      </c>
      <c r="N49" s="21" t="str">
        <f>założenia!N17</f>
        <v>Rok n+11
2026</v>
      </c>
      <c r="O49" s="21" t="str">
        <f>założenia!O17</f>
        <v>Rok n+12
2027</v>
      </c>
      <c r="P49" s="21" t="str">
        <f>założenia!P17</f>
        <v>Rok n+13
2028</v>
      </c>
      <c r="Q49" s="21" t="str">
        <f>założenia!Q17</f>
        <v>Rok n+14
2029</v>
      </c>
      <c r="R49" s="21" t="str">
        <f>założenia!R17</f>
        <v>Rok n+15
2030</v>
      </c>
      <c r="S49" s="21" t="str">
        <f>założenia!S17</f>
        <v>Rok n+16
2031</v>
      </c>
      <c r="T49" s="21" t="str">
        <f>założenia!T17</f>
        <v>Rok n+17
2032</v>
      </c>
      <c r="U49" s="21" t="str">
        <f>założenia!U17</f>
        <v>Rok n+18
2033</v>
      </c>
      <c r="V49" s="21" t="str">
        <f>założenia!V17</f>
        <v>Rok n+19
2034</v>
      </c>
      <c r="W49" s="21" t="str">
        <f>założenia!W17</f>
        <v>Rok n+20
2035</v>
      </c>
      <c r="X49" s="21" t="str">
        <f>założenia!X17</f>
        <v>Rok n+21
2036</v>
      </c>
      <c r="Y49" s="21" t="str">
        <f>założenia!Y17</f>
        <v>Rok n+22
2037</v>
      </c>
      <c r="Z49" s="21" t="str">
        <f>założenia!Z17</f>
        <v>Rok n+23
2038</v>
      </c>
      <c r="AA49" s="21" t="str">
        <f>założenia!AA17</f>
        <v>Rok n+24
2039</v>
      </c>
      <c r="AB49" s="21" t="str">
        <f>założenia!AB17</f>
        <v>Rok n+25
2040</v>
      </c>
      <c r="AC49" s="21" t="str">
        <f>założenia!AC17</f>
        <v>Rok n+26
2041</v>
      </c>
      <c r="AD49" s="21" t="str">
        <f>założenia!AD17</f>
        <v>Rok n+27
2042</v>
      </c>
      <c r="AE49" s="21" t="str">
        <f>założenia!AE17</f>
        <v>Rok n+28
2043</v>
      </c>
      <c r="AF49" s="21" t="str">
        <f>założenia!AF17</f>
        <v>Rok n+29
2044</v>
      </c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2:42" ht="15" x14ac:dyDescent="0.25">
      <c r="B50" s="8" t="s">
        <v>189</v>
      </c>
      <c r="C50" s="16">
        <f>C46-C42</f>
        <v>0</v>
      </c>
      <c r="D50" s="16">
        <f t="shared" ref="D50:AC50" si="29">D46-D42</f>
        <v>0</v>
      </c>
      <c r="E50" s="16">
        <f t="shared" si="29"/>
        <v>0</v>
      </c>
      <c r="F50" s="16">
        <f t="shared" si="29"/>
        <v>0</v>
      </c>
      <c r="G50" s="16">
        <f t="shared" si="29"/>
        <v>0</v>
      </c>
      <c r="H50" s="16">
        <f t="shared" si="29"/>
        <v>0</v>
      </c>
      <c r="I50" s="16">
        <f t="shared" si="29"/>
        <v>0</v>
      </c>
      <c r="J50" s="16">
        <f t="shared" si="29"/>
        <v>0</v>
      </c>
      <c r="K50" s="16">
        <f t="shared" si="29"/>
        <v>0</v>
      </c>
      <c r="L50" s="16">
        <f t="shared" si="29"/>
        <v>0</v>
      </c>
      <c r="M50" s="16">
        <f t="shared" si="29"/>
        <v>0</v>
      </c>
      <c r="N50" s="16">
        <f t="shared" si="29"/>
        <v>0</v>
      </c>
      <c r="O50" s="16">
        <f t="shared" si="29"/>
        <v>0</v>
      </c>
      <c r="P50" s="16">
        <f t="shared" si="29"/>
        <v>0</v>
      </c>
      <c r="Q50" s="16">
        <f t="shared" si="29"/>
        <v>0</v>
      </c>
      <c r="R50" s="16">
        <f t="shared" si="29"/>
        <v>0</v>
      </c>
      <c r="S50" s="16">
        <f t="shared" si="29"/>
        <v>0</v>
      </c>
      <c r="T50" s="16">
        <f t="shared" si="29"/>
        <v>0</v>
      </c>
      <c r="U50" s="16">
        <f t="shared" si="29"/>
        <v>0</v>
      </c>
      <c r="V50" s="16">
        <f t="shared" si="29"/>
        <v>0</v>
      </c>
      <c r="W50" s="16">
        <f t="shared" si="29"/>
        <v>0</v>
      </c>
      <c r="X50" s="16">
        <f t="shared" si="29"/>
        <v>0</v>
      </c>
      <c r="Y50" s="16">
        <f t="shared" si="29"/>
        <v>0</v>
      </c>
      <c r="Z50" s="16">
        <f t="shared" si="29"/>
        <v>0</v>
      </c>
      <c r="AA50" s="16">
        <f t="shared" si="29"/>
        <v>0</v>
      </c>
      <c r="AB50" s="16">
        <f t="shared" si="29"/>
        <v>0</v>
      </c>
      <c r="AC50" s="16">
        <f t="shared" si="29"/>
        <v>0</v>
      </c>
      <c r="AD50" s="16">
        <f t="shared" ref="AD50:AF50" si="30">AD46-AD42</f>
        <v>0</v>
      </c>
      <c r="AE50" s="16">
        <f t="shared" si="30"/>
        <v>0</v>
      </c>
      <c r="AF50" s="16">
        <f t="shared" si="30"/>
        <v>0</v>
      </c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2:42" ht="15" x14ac:dyDescent="0.25">
      <c r="B51" s="8" t="s">
        <v>190</v>
      </c>
      <c r="C51" s="16">
        <f>C47-C43</f>
        <v>0</v>
      </c>
      <c r="D51" s="16">
        <f t="shared" ref="D51:AC51" si="31">D47-D43</f>
        <v>0</v>
      </c>
      <c r="E51" s="16">
        <f t="shared" si="31"/>
        <v>231125</v>
      </c>
      <c r="F51" s="16">
        <f t="shared" si="31"/>
        <v>231125</v>
      </c>
      <c r="G51" s="16">
        <f t="shared" si="31"/>
        <v>231125</v>
      </c>
      <c r="H51" s="16">
        <f t="shared" si="31"/>
        <v>231125</v>
      </c>
      <c r="I51" s="16">
        <f t="shared" si="31"/>
        <v>231125</v>
      </c>
      <c r="J51" s="16">
        <f t="shared" si="31"/>
        <v>231125</v>
      </c>
      <c r="K51" s="16">
        <f t="shared" si="31"/>
        <v>231125</v>
      </c>
      <c r="L51" s="16">
        <f t="shared" si="31"/>
        <v>231125</v>
      </c>
      <c r="M51" s="16">
        <f t="shared" si="31"/>
        <v>231125</v>
      </c>
      <c r="N51" s="16">
        <f t="shared" si="31"/>
        <v>231125</v>
      </c>
      <c r="O51" s="16">
        <f t="shared" si="31"/>
        <v>231125</v>
      </c>
      <c r="P51" s="16">
        <f t="shared" si="31"/>
        <v>231125</v>
      </c>
      <c r="Q51" s="16">
        <f t="shared" si="31"/>
        <v>231125</v>
      </c>
      <c r="R51" s="16">
        <f t="shared" si="31"/>
        <v>231125</v>
      </c>
      <c r="S51" s="16">
        <f t="shared" si="31"/>
        <v>231125</v>
      </c>
      <c r="T51" s="16">
        <f t="shared" si="31"/>
        <v>231125</v>
      </c>
      <c r="U51" s="16">
        <f t="shared" si="31"/>
        <v>231125</v>
      </c>
      <c r="V51" s="16">
        <f t="shared" si="31"/>
        <v>231125</v>
      </c>
      <c r="W51" s="16">
        <f t="shared" si="31"/>
        <v>231125</v>
      </c>
      <c r="X51" s="16">
        <f t="shared" si="31"/>
        <v>231125</v>
      </c>
      <c r="Y51" s="16">
        <f t="shared" si="31"/>
        <v>231125</v>
      </c>
      <c r="Z51" s="16">
        <f t="shared" si="31"/>
        <v>231125</v>
      </c>
      <c r="AA51" s="16">
        <f t="shared" si="31"/>
        <v>231125</v>
      </c>
      <c r="AB51" s="16">
        <f t="shared" si="31"/>
        <v>231125</v>
      </c>
      <c r="AC51" s="16">
        <f t="shared" si="31"/>
        <v>231125</v>
      </c>
      <c r="AD51" s="16">
        <f t="shared" ref="AD51:AF51" si="32">AD47-AD43</f>
        <v>231125</v>
      </c>
      <c r="AE51" s="16">
        <f t="shared" si="32"/>
        <v>231125</v>
      </c>
      <c r="AF51" s="16">
        <f t="shared" si="32"/>
        <v>231125</v>
      </c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2:42" ht="15" x14ac:dyDescent="0.25">
      <c r="B52" s="23" t="s">
        <v>131</v>
      </c>
      <c r="C52" s="19">
        <f>C50+C51</f>
        <v>0</v>
      </c>
      <c r="D52" s="19">
        <f t="shared" ref="D52:AC52" si="33">D50+D51</f>
        <v>0</v>
      </c>
      <c r="E52" s="19">
        <f t="shared" si="33"/>
        <v>231125</v>
      </c>
      <c r="F52" s="19">
        <f t="shared" si="33"/>
        <v>231125</v>
      </c>
      <c r="G52" s="19">
        <f t="shared" si="33"/>
        <v>231125</v>
      </c>
      <c r="H52" s="19">
        <f t="shared" si="33"/>
        <v>231125</v>
      </c>
      <c r="I52" s="19">
        <f t="shared" si="33"/>
        <v>231125</v>
      </c>
      <c r="J52" s="19">
        <f t="shared" si="33"/>
        <v>231125</v>
      </c>
      <c r="K52" s="19">
        <f t="shared" si="33"/>
        <v>231125</v>
      </c>
      <c r="L52" s="19">
        <f t="shared" si="33"/>
        <v>231125</v>
      </c>
      <c r="M52" s="19">
        <f t="shared" si="33"/>
        <v>231125</v>
      </c>
      <c r="N52" s="19">
        <f t="shared" si="33"/>
        <v>231125</v>
      </c>
      <c r="O52" s="19">
        <f t="shared" si="33"/>
        <v>231125</v>
      </c>
      <c r="P52" s="19">
        <f t="shared" si="33"/>
        <v>231125</v>
      </c>
      <c r="Q52" s="19">
        <f t="shared" si="33"/>
        <v>231125</v>
      </c>
      <c r="R52" s="19">
        <f t="shared" si="33"/>
        <v>231125</v>
      </c>
      <c r="S52" s="19">
        <f t="shared" si="33"/>
        <v>231125</v>
      </c>
      <c r="T52" s="19">
        <f t="shared" si="33"/>
        <v>231125</v>
      </c>
      <c r="U52" s="19">
        <f t="shared" si="33"/>
        <v>231125</v>
      </c>
      <c r="V52" s="19">
        <f t="shared" si="33"/>
        <v>231125</v>
      </c>
      <c r="W52" s="19">
        <f t="shared" si="33"/>
        <v>231125</v>
      </c>
      <c r="X52" s="19">
        <f t="shared" si="33"/>
        <v>231125</v>
      </c>
      <c r="Y52" s="19">
        <f t="shared" si="33"/>
        <v>231125</v>
      </c>
      <c r="Z52" s="19">
        <f t="shared" si="33"/>
        <v>231125</v>
      </c>
      <c r="AA52" s="19">
        <f t="shared" si="33"/>
        <v>231125</v>
      </c>
      <c r="AB52" s="19">
        <f t="shared" si="33"/>
        <v>231125</v>
      </c>
      <c r="AC52" s="19">
        <f t="shared" si="33"/>
        <v>231125</v>
      </c>
      <c r="AD52" s="19">
        <f t="shared" ref="AD52" si="34">AD50+AD51</f>
        <v>231125</v>
      </c>
      <c r="AE52" s="19">
        <f t="shared" ref="AE52" si="35">AE50+AE51</f>
        <v>231125</v>
      </c>
      <c r="AF52" s="19">
        <f t="shared" ref="AF52" si="36">AF50+AF51</f>
        <v>231125</v>
      </c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2:42" ht="15" x14ac:dyDescent="0.25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2:42" ht="15" x14ac:dyDescent="0.25">
      <c r="B54" s="4" t="s">
        <v>216</v>
      </c>
      <c r="C54" s="5"/>
      <c r="D54" s="5"/>
      <c r="E54" s="2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2:42" ht="15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2:42" ht="30" x14ac:dyDescent="0.25">
      <c r="B56" s="30" t="s">
        <v>133</v>
      </c>
      <c r="C56" s="7" t="str">
        <f>założenia!C17</f>
        <v>Rok n
2015</v>
      </c>
      <c r="D56" s="7" t="str">
        <f>założenia!D17</f>
        <v>Rok n+1
2016</v>
      </c>
      <c r="E56" s="7" t="str">
        <f>założenia!E17</f>
        <v>Rok n+2
2017</v>
      </c>
      <c r="F56" s="7" t="str">
        <f>założenia!F17</f>
        <v>Rok n+3
2018</v>
      </c>
      <c r="G56" s="7" t="str">
        <f>założenia!G17</f>
        <v>Rok n+4
2019</v>
      </c>
      <c r="H56" s="7" t="str">
        <f>założenia!H17</f>
        <v>Rok n+5
2020</v>
      </c>
      <c r="I56" s="7" t="str">
        <f>założenia!I17</f>
        <v>Rok n+6
2021</v>
      </c>
      <c r="J56" s="7" t="str">
        <f>założenia!J17</f>
        <v>Rok n+7
2022</v>
      </c>
      <c r="K56" s="7" t="str">
        <f>założenia!K17</f>
        <v>Rok n+8
2023</v>
      </c>
      <c r="L56" s="7" t="str">
        <f>założenia!L17</f>
        <v>Rok n+9
2024</v>
      </c>
      <c r="M56" s="7" t="str">
        <f>założenia!M17</f>
        <v>Rok n+10
2025</v>
      </c>
      <c r="N56" s="7" t="str">
        <f>założenia!N17</f>
        <v>Rok n+11
2026</v>
      </c>
      <c r="O56" s="7" t="str">
        <f>założenia!O17</f>
        <v>Rok n+12
2027</v>
      </c>
      <c r="P56" s="7" t="str">
        <f>założenia!P17</f>
        <v>Rok n+13
2028</v>
      </c>
      <c r="Q56" s="7" t="str">
        <f>założenia!Q17</f>
        <v>Rok n+14
2029</v>
      </c>
      <c r="R56" s="7" t="str">
        <f>założenia!R17</f>
        <v>Rok n+15
2030</v>
      </c>
      <c r="S56" s="7" t="str">
        <f>założenia!S17</f>
        <v>Rok n+16
2031</v>
      </c>
      <c r="T56" s="7" t="str">
        <f>założenia!T17</f>
        <v>Rok n+17
2032</v>
      </c>
      <c r="U56" s="7" t="str">
        <f>założenia!U17</f>
        <v>Rok n+18
2033</v>
      </c>
      <c r="V56" s="7" t="str">
        <f>założenia!V17</f>
        <v>Rok n+19
2034</v>
      </c>
      <c r="W56" s="7" t="str">
        <f>założenia!W17</f>
        <v>Rok n+20
2035</v>
      </c>
      <c r="X56" s="7" t="str">
        <f>założenia!X17</f>
        <v>Rok n+21
2036</v>
      </c>
      <c r="Y56" s="7" t="str">
        <f>założenia!Y17</f>
        <v>Rok n+22
2037</v>
      </c>
      <c r="Z56" s="7" t="str">
        <f>założenia!Z17</f>
        <v>Rok n+23
2038</v>
      </c>
      <c r="AA56" s="7" t="str">
        <f>założenia!AA17</f>
        <v>Rok n+24
2039</v>
      </c>
      <c r="AB56" s="7" t="str">
        <f>założenia!AB17</f>
        <v>Rok n+25
2040</v>
      </c>
      <c r="AC56" s="7" t="str">
        <f>założenia!AC17</f>
        <v>Rok n+26
2041</v>
      </c>
      <c r="AD56" s="7" t="str">
        <f>założenia!AD17</f>
        <v>Rok n+27
2042</v>
      </c>
      <c r="AE56" s="7" t="str">
        <f>założenia!AE17</f>
        <v>Rok n+28
2043</v>
      </c>
      <c r="AF56" s="7" t="str">
        <f>założenia!AF17</f>
        <v>Rok n+29
2044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2:42" ht="15" x14ac:dyDescent="0.25">
      <c r="B57" s="17" t="s">
        <v>11</v>
      </c>
      <c r="C57" s="16">
        <f>ROUND(założenia!C69*(1+założenia!C$19),0)</f>
        <v>5170000</v>
      </c>
      <c r="D57" s="16">
        <f>ROUND(C57*(1+założenia!D$19),0)</f>
        <v>5361290</v>
      </c>
      <c r="E57" s="16">
        <f>ROUND(D57*(1+założenia!E$19),0)</f>
        <v>5570380</v>
      </c>
      <c r="F57" s="16">
        <f>ROUND(E57*(1+założenia!F$19),0)</f>
        <v>5793195</v>
      </c>
      <c r="G57" s="16">
        <f>ROUND(F57*(1+założenia!G$19),0)</f>
        <v>6024923</v>
      </c>
      <c r="H57" s="16">
        <f>ROUND(G57*(1+założenia!H$19),0)</f>
        <v>6253870</v>
      </c>
      <c r="I57" s="16">
        <f>ROUND(H57*(1+założenia!I$19),0)</f>
        <v>6485263</v>
      </c>
      <c r="J57" s="16">
        <f>ROUND(I57*(1+założenia!J$19),0)</f>
        <v>6705762</v>
      </c>
      <c r="K57" s="16">
        <f>ROUND(J57*(1+założenia!K$19),0)</f>
        <v>6920346</v>
      </c>
      <c r="L57" s="16">
        <f>ROUND(K57*(1+założenia!L$19),0)</f>
        <v>7134877</v>
      </c>
      <c r="M57" s="16">
        <f>ROUND(L57*(1+założenia!M$19),0)</f>
        <v>7348923</v>
      </c>
      <c r="N57" s="16">
        <f>ROUND(M57*(1+założenia!N$19),0)</f>
        <v>7562042</v>
      </c>
      <c r="O57" s="16">
        <f>ROUND(N57*(1+założenia!O$19),0)</f>
        <v>7781341</v>
      </c>
      <c r="P57" s="16">
        <f>ROUND(O57*(1+założenia!P$19),0)</f>
        <v>8007000</v>
      </c>
      <c r="Q57" s="16">
        <f>ROUND(P57*(1+założenia!Q$19),0)</f>
        <v>8231196</v>
      </c>
      <c r="R57" s="16">
        <f>ROUND(Q57*(1+założenia!R$19),0)</f>
        <v>8461669</v>
      </c>
      <c r="S57" s="16">
        <f>ROUND(R57*(1+założenia!S$19),0)</f>
        <v>8698596</v>
      </c>
      <c r="T57" s="16">
        <f>ROUND(S57*(1+założenia!T$19),0)</f>
        <v>8933458</v>
      </c>
      <c r="U57" s="16">
        <f>ROUND(T57*(1+założenia!U$19),0)</f>
        <v>9174661</v>
      </c>
      <c r="V57" s="16">
        <f>ROUND(U57*(1+założenia!V$19),0)</f>
        <v>9413202</v>
      </c>
      <c r="W57" s="16">
        <f>ROUND(V57*(1+założenia!W$19),0)</f>
        <v>9648532</v>
      </c>
      <c r="X57" s="16">
        <f>ROUND(W57*(1+założenia!X$19),0)</f>
        <v>9889745</v>
      </c>
      <c r="Y57" s="16">
        <f>ROUND(X57*(1+założenia!Y$19),0)</f>
        <v>10127099</v>
      </c>
      <c r="Z57" s="16">
        <f>ROUND(Y57*(1+założenia!Z$19),0)</f>
        <v>10370149</v>
      </c>
      <c r="AA57" s="16">
        <f>ROUND(Z57*(1+założenia!AA$19),0)</f>
        <v>10619033</v>
      </c>
      <c r="AB57" s="16">
        <f>ROUND(AA57*(1+założenia!AB$19),0)</f>
        <v>10863271</v>
      </c>
      <c r="AC57" s="16">
        <f>ROUND(AB57*(1+założenia!AC$19),0)</f>
        <v>11113126</v>
      </c>
      <c r="AD57" s="16">
        <f>ROUND(AC57*(1+założenia!AD$19),0)</f>
        <v>11368728</v>
      </c>
      <c r="AE57" s="16">
        <f>ROUND(AD57*(1+założenia!AE$19),0)</f>
        <v>11630209</v>
      </c>
      <c r="AF57" s="16">
        <f>ROUND(AE57*(1+założenia!AF$19),0)</f>
        <v>11897704</v>
      </c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2:42" ht="15" x14ac:dyDescent="0.25">
      <c r="B58" s="17" t="s">
        <v>12</v>
      </c>
      <c r="C58" s="16">
        <f>ROUND(założenia!C70*(1+założenia!C$19),0)</f>
        <v>10340000</v>
      </c>
      <c r="D58" s="16">
        <f>ROUND(C58*(1+założenia!D$19),0)</f>
        <v>10722580</v>
      </c>
      <c r="E58" s="16">
        <f>ROUND(D58*(1+założenia!E$19),0)</f>
        <v>11140761</v>
      </c>
      <c r="F58" s="16">
        <f>ROUND(E58*(1+założenia!F$19),0)</f>
        <v>11586391</v>
      </c>
      <c r="G58" s="16">
        <f>ROUND(F58*(1+założenia!G$19),0)</f>
        <v>12049847</v>
      </c>
      <c r="H58" s="16">
        <f>ROUND(G58*(1+założenia!H$19),0)</f>
        <v>12507741</v>
      </c>
      <c r="I58" s="16">
        <f>ROUND(H58*(1+założenia!I$19),0)</f>
        <v>12970527</v>
      </c>
      <c r="J58" s="16">
        <f>ROUND(I58*(1+założenia!J$19),0)</f>
        <v>13411525</v>
      </c>
      <c r="K58" s="16">
        <f>ROUND(J58*(1+założenia!K$19),0)</f>
        <v>13840694</v>
      </c>
      <c r="L58" s="16">
        <f>ROUND(K58*(1+założenia!L$19),0)</f>
        <v>14269756</v>
      </c>
      <c r="M58" s="16">
        <f>ROUND(L58*(1+założenia!M$19),0)</f>
        <v>14697849</v>
      </c>
      <c r="N58" s="16">
        <f>ROUND(M58*(1+założenia!N$19),0)</f>
        <v>15124087</v>
      </c>
      <c r="O58" s="16">
        <f>ROUND(N58*(1+założenia!O$19),0)</f>
        <v>15562686</v>
      </c>
      <c r="P58" s="16">
        <f>ROUND(O58*(1+założenia!P$19),0)</f>
        <v>16014004</v>
      </c>
      <c r="Q58" s="16">
        <f>ROUND(P58*(1+założenia!Q$19),0)</f>
        <v>16462396</v>
      </c>
      <c r="R58" s="16">
        <f>ROUND(Q58*(1+założenia!R$19),0)</f>
        <v>16923343</v>
      </c>
      <c r="S58" s="16">
        <f>ROUND(R58*(1+założenia!S$19),0)</f>
        <v>17397197</v>
      </c>
      <c r="T58" s="16">
        <f>ROUND(S58*(1+założenia!T$19),0)</f>
        <v>17866921</v>
      </c>
      <c r="U58" s="16">
        <f>ROUND(T58*(1+założenia!U$19),0)</f>
        <v>18349328</v>
      </c>
      <c r="V58" s="16">
        <f>ROUND(U58*(1+założenia!V$19),0)</f>
        <v>18826411</v>
      </c>
      <c r="W58" s="16">
        <f>ROUND(V58*(1+założenia!W$19),0)</f>
        <v>19297071</v>
      </c>
      <c r="X58" s="16">
        <f>ROUND(W58*(1+założenia!X$19),0)</f>
        <v>19779498</v>
      </c>
      <c r="Y58" s="16">
        <f>ROUND(X58*(1+założenia!Y$19),0)</f>
        <v>20254206</v>
      </c>
      <c r="Z58" s="16">
        <f>ROUND(Y58*(1+założenia!Z$19),0)</f>
        <v>20740307</v>
      </c>
      <c r="AA58" s="16">
        <f>ROUND(Z58*(1+założenia!AA$19),0)</f>
        <v>21238074</v>
      </c>
      <c r="AB58" s="16">
        <f>ROUND(AA58*(1+założenia!AB$19),0)</f>
        <v>21726550</v>
      </c>
      <c r="AC58" s="16">
        <f>ROUND(AB58*(1+założenia!AC$19),0)</f>
        <v>22226261</v>
      </c>
      <c r="AD58" s="16">
        <f>ROUND(AC58*(1+założenia!AD$19),0)</f>
        <v>22737465</v>
      </c>
      <c r="AE58" s="16">
        <f>ROUND(AD58*(1+założenia!AE$19),0)</f>
        <v>23260427</v>
      </c>
      <c r="AF58" s="16">
        <f>ROUND(AE58*(1+założenia!AF$19),0)</f>
        <v>23795417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2:42" ht="15" x14ac:dyDescent="0.25">
      <c r="B59" s="17" t="s">
        <v>13</v>
      </c>
      <c r="C59" s="16">
        <f>ROUND(założenia!C71*(1+założenia!C$19),0)</f>
        <v>517000</v>
      </c>
      <c r="D59" s="16">
        <f>ROUND(C59*(1+założenia!D$19),0)</f>
        <v>536129</v>
      </c>
      <c r="E59" s="16">
        <f>ROUND(D59*(1+założenia!E$19),0)</f>
        <v>557038</v>
      </c>
      <c r="F59" s="16">
        <f>ROUND(E59*(1+założenia!F$19),0)</f>
        <v>579320</v>
      </c>
      <c r="G59" s="16">
        <f>ROUND(F59*(1+założenia!G$19),0)</f>
        <v>602493</v>
      </c>
      <c r="H59" s="16">
        <f>ROUND(G59*(1+założenia!H$19),0)</f>
        <v>625388</v>
      </c>
      <c r="I59" s="16">
        <f>ROUND(H59*(1+założenia!I$19),0)</f>
        <v>648527</v>
      </c>
      <c r="J59" s="16">
        <f>ROUND(I59*(1+założenia!J$19),0)</f>
        <v>670577</v>
      </c>
      <c r="K59" s="16">
        <f>ROUND(J59*(1+założenia!K$19),0)</f>
        <v>692035</v>
      </c>
      <c r="L59" s="16">
        <f>ROUND(K59*(1+założenia!L$19),0)</f>
        <v>713488</v>
      </c>
      <c r="M59" s="16">
        <f>ROUND(L59*(1+założenia!M$19),0)</f>
        <v>734893</v>
      </c>
      <c r="N59" s="16">
        <f>ROUND(M59*(1+założenia!N$19),0)</f>
        <v>756205</v>
      </c>
      <c r="O59" s="16">
        <f>ROUND(N59*(1+założenia!O$19),0)</f>
        <v>778135</v>
      </c>
      <c r="P59" s="16">
        <f>ROUND(O59*(1+założenia!P$19),0)</f>
        <v>800701</v>
      </c>
      <c r="Q59" s="16">
        <f>ROUND(P59*(1+założenia!Q$19),0)</f>
        <v>823121</v>
      </c>
      <c r="R59" s="16">
        <f>ROUND(Q59*(1+założenia!R$19),0)</f>
        <v>846168</v>
      </c>
      <c r="S59" s="16">
        <f>ROUND(R59*(1+założenia!S$19),0)</f>
        <v>869861</v>
      </c>
      <c r="T59" s="16">
        <f>ROUND(S59*(1+założenia!T$19),0)</f>
        <v>893347</v>
      </c>
      <c r="U59" s="16">
        <f>ROUND(T59*(1+założenia!U$19),0)</f>
        <v>917467</v>
      </c>
      <c r="V59" s="16">
        <f>ROUND(U59*(1+założenia!V$19),0)</f>
        <v>941321</v>
      </c>
      <c r="W59" s="16">
        <f>ROUND(V59*(1+założenia!W$19),0)</f>
        <v>964854</v>
      </c>
      <c r="X59" s="16">
        <f>ROUND(W59*(1+założenia!X$19),0)</f>
        <v>988975</v>
      </c>
      <c r="Y59" s="16">
        <f>ROUND(X59*(1+założenia!Y$19),0)</f>
        <v>1012710</v>
      </c>
      <c r="Z59" s="16">
        <f>ROUND(Y59*(1+założenia!Z$19),0)</f>
        <v>1037015</v>
      </c>
      <c r="AA59" s="16">
        <f>ROUND(Z59*(1+założenia!AA$19),0)</f>
        <v>1061903</v>
      </c>
      <c r="AB59" s="16">
        <f>ROUND(AA59*(1+założenia!AB$19),0)</f>
        <v>1086327</v>
      </c>
      <c r="AC59" s="16">
        <f>ROUND(AB59*(1+założenia!AC$19),0)</f>
        <v>1111313</v>
      </c>
      <c r="AD59" s="16">
        <f>ROUND(AC59*(1+założenia!AD$19),0)</f>
        <v>1136873</v>
      </c>
      <c r="AE59" s="16">
        <f>ROUND(AD59*(1+założenia!AE$19),0)</f>
        <v>1163021</v>
      </c>
      <c r="AF59" s="16">
        <f>ROUND(AE59*(1+założenia!AF$19),0)</f>
        <v>1189770</v>
      </c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2:42" ht="15" x14ac:dyDescent="0.25">
      <c r="B60" s="17" t="s">
        <v>14</v>
      </c>
      <c r="C60" s="16">
        <f>ROUND(założenia!C72*(1+założenia!C$20),0)</f>
        <v>20620000</v>
      </c>
      <c r="D60" s="16">
        <f>ROUND(C60*(1+założenia!D$20),0)</f>
        <v>21135500</v>
      </c>
      <c r="E60" s="16">
        <f>ROUND(D60*(1+założenia!E$20),0)</f>
        <v>21706159</v>
      </c>
      <c r="F60" s="16">
        <f>ROUND(E60*(1+założenia!F$20),0)</f>
        <v>22270519</v>
      </c>
      <c r="G60" s="16">
        <f>ROUND(F60*(1+założenia!G$20),0)</f>
        <v>22894094</v>
      </c>
      <c r="H60" s="16">
        <f>ROUND(G60*(1+założenia!H$20),0)</f>
        <v>23535129</v>
      </c>
      <c r="I60" s="16">
        <f>ROUND(H60*(1+założenia!I$20),0)</f>
        <v>24194113</v>
      </c>
      <c r="J60" s="16">
        <f>ROUND(I60*(1+założenia!J$20),0)</f>
        <v>24871548</v>
      </c>
      <c r="K60" s="16">
        <f>ROUND(J60*(1+założenia!K$20),0)</f>
        <v>25567951</v>
      </c>
      <c r="L60" s="16">
        <f>ROUND(K60*(1+założenia!L$20),0)</f>
        <v>26283854</v>
      </c>
      <c r="M60" s="16">
        <f>ROUND(L60*(1+założenia!M$20),0)</f>
        <v>27019802</v>
      </c>
      <c r="N60" s="16">
        <f>ROUND(M60*(1+założenia!N$20),0)</f>
        <v>27776356</v>
      </c>
      <c r="O60" s="16">
        <f>ROUND(N60*(1+założenia!O$20),0)</f>
        <v>28554094</v>
      </c>
      <c r="P60" s="16">
        <f>ROUND(O60*(1+założenia!P$20),0)</f>
        <v>29353609</v>
      </c>
      <c r="Q60" s="16">
        <f>ROUND(P60*(1+założenia!Q$20),0)</f>
        <v>30175510</v>
      </c>
      <c r="R60" s="16">
        <f>ROUND(Q60*(1+założenia!R$20),0)</f>
        <v>31020424</v>
      </c>
      <c r="S60" s="16">
        <f>ROUND(R60*(1+założenia!S$20),0)</f>
        <v>31888996</v>
      </c>
      <c r="T60" s="16">
        <f>ROUND(S60*(1+założenia!T$20),0)</f>
        <v>32781888</v>
      </c>
      <c r="U60" s="16">
        <f>ROUND(T60*(1+założenia!U$20),0)</f>
        <v>33699781</v>
      </c>
      <c r="V60" s="16">
        <f>ROUND(U60*(1+założenia!V$20),0)</f>
        <v>34643375</v>
      </c>
      <c r="W60" s="16">
        <f>ROUND(V60*(1+założenia!W$20),0)</f>
        <v>35613390</v>
      </c>
      <c r="X60" s="16">
        <f>ROUND(W60*(1+założenia!X$20),0)</f>
        <v>36610565</v>
      </c>
      <c r="Y60" s="16">
        <f>ROUND(X60*(1+założenia!Y$20),0)</f>
        <v>37635661</v>
      </c>
      <c r="Z60" s="16">
        <f>ROUND(Y60*(1+założenia!Z$20),0)</f>
        <v>38689460</v>
      </c>
      <c r="AA60" s="16">
        <f>ROUND(Z60*(1+założenia!AA$20),0)</f>
        <v>39772765</v>
      </c>
      <c r="AB60" s="16">
        <f>ROUND(AA60*(1+założenia!AB$20),0)</f>
        <v>40886402</v>
      </c>
      <c r="AC60" s="16">
        <f>ROUND(AB60*(1+założenia!AC$20),0)</f>
        <v>42031221</v>
      </c>
      <c r="AD60" s="16">
        <f>ROUND(AC60*(1+założenia!AD$20),0)</f>
        <v>43208095</v>
      </c>
      <c r="AE60" s="16">
        <f>ROUND(AD60*(1+założenia!AE$20),0)</f>
        <v>44417922</v>
      </c>
      <c r="AF60" s="16">
        <f>ROUND(AE60*(1+założenia!AF$20),0)</f>
        <v>45661624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2:42" ht="15" x14ac:dyDescent="0.25">
      <c r="B61" s="17" t="s">
        <v>15</v>
      </c>
      <c r="C61" s="16">
        <f>ROUND(założenia!C73*(1+założenia!C$20),0)</f>
        <v>5155000</v>
      </c>
      <c r="D61" s="16">
        <f>ROUND(C61*(1+założenia!D$20),0)</f>
        <v>5283875</v>
      </c>
      <c r="E61" s="16">
        <f>ROUND(D61*(1+założenia!E$20),0)</f>
        <v>5426540</v>
      </c>
      <c r="F61" s="16">
        <f>ROUND(E61*(1+założenia!F$20),0)</f>
        <v>5567630</v>
      </c>
      <c r="G61" s="16">
        <f>ROUND(F61*(1+założenia!G$20),0)</f>
        <v>5723524</v>
      </c>
      <c r="H61" s="16">
        <f>ROUND(G61*(1+założenia!H$20),0)</f>
        <v>5883783</v>
      </c>
      <c r="I61" s="16">
        <f>ROUND(H61*(1+założenia!I$20),0)</f>
        <v>6048529</v>
      </c>
      <c r="J61" s="16">
        <f>ROUND(I61*(1+założenia!J$20),0)</f>
        <v>6217888</v>
      </c>
      <c r="K61" s="16">
        <f>ROUND(J61*(1+założenia!K$20),0)</f>
        <v>6391989</v>
      </c>
      <c r="L61" s="16">
        <f>ROUND(K61*(1+założenia!L$20),0)</f>
        <v>6570965</v>
      </c>
      <c r="M61" s="16">
        <f>ROUND(L61*(1+założenia!M$20),0)</f>
        <v>6754952</v>
      </c>
      <c r="N61" s="16">
        <f>ROUND(M61*(1+założenia!N$20),0)</f>
        <v>6944091</v>
      </c>
      <c r="O61" s="16">
        <f>ROUND(N61*(1+założenia!O$20),0)</f>
        <v>7138526</v>
      </c>
      <c r="P61" s="16">
        <f>ROUND(O61*(1+założenia!P$20),0)</f>
        <v>7338405</v>
      </c>
      <c r="Q61" s="16">
        <f>ROUND(P61*(1+założenia!Q$20),0)</f>
        <v>7543880</v>
      </c>
      <c r="R61" s="16">
        <f>ROUND(Q61*(1+założenia!R$20),0)</f>
        <v>7755109</v>
      </c>
      <c r="S61" s="16">
        <f>ROUND(R61*(1+założenia!S$20),0)</f>
        <v>7972252</v>
      </c>
      <c r="T61" s="16">
        <f>ROUND(S61*(1+założenia!T$20),0)</f>
        <v>8195475</v>
      </c>
      <c r="U61" s="16">
        <f>ROUND(T61*(1+założenia!U$20),0)</f>
        <v>8424948</v>
      </c>
      <c r="V61" s="16">
        <f>ROUND(U61*(1+założenia!V$20),0)</f>
        <v>8660847</v>
      </c>
      <c r="W61" s="16">
        <f>ROUND(V61*(1+założenia!W$20),0)</f>
        <v>8903351</v>
      </c>
      <c r="X61" s="16">
        <f>ROUND(W61*(1+założenia!X$20),0)</f>
        <v>9152645</v>
      </c>
      <c r="Y61" s="16">
        <f>ROUND(X61*(1+założenia!Y$20),0)</f>
        <v>9408919</v>
      </c>
      <c r="Z61" s="16">
        <f>ROUND(Y61*(1+założenia!Z$20),0)</f>
        <v>9672369</v>
      </c>
      <c r="AA61" s="16">
        <f>ROUND(Z61*(1+założenia!AA$20),0)</f>
        <v>9943195</v>
      </c>
      <c r="AB61" s="16">
        <f>ROUND(AA61*(1+założenia!AB$20),0)</f>
        <v>10221604</v>
      </c>
      <c r="AC61" s="16">
        <f>ROUND(AB61*(1+założenia!AC$20),0)</f>
        <v>10507809</v>
      </c>
      <c r="AD61" s="16">
        <f>ROUND(AC61*(1+założenia!AD$20),0)</f>
        <v>10802028</v>
      </c>
      <c r="AE61" s="16">
        <f>ROUND(AD61*(1+założenia!AE$20),0)</f>
        <v>11104485</v>
      </c>
      <c r="AF61" s="16">
        <f>ROUND(AE61*(1+założenia!AF$20),0)</f>
        <v>11415411</v>
      </c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2:42" ht="15" x14ac:dyDescent="0.25">
      <c r="B62" s="17" t="s">
        <v>16</v>
      </c>
      <c r="C62" s="16">
        <f>ROUND(założenia!C74*(1+założenia!C$19),0)</f>
        <v>1034000</v>
      </c>
      <c r="D62" s="16">
        <f>ROUND(C62*(1+założenia!D$19),0)</f>
        <v>1072258</v>
      </c>
      <c r="E62" s="16">
        <f>ROUND(D62*(1+założenia!E$19),0)</f>
        <v>1114076</v>
      </c>
      <c r="F62" s="16">
        <f>ROUND(E62*(1+założenia!F$19),0)</f>
        <v>1158639</v>
      </c>
      <c r="G62" s="16">
        <f>ROUND(F62*(1+założenia!G$19),0)</f>
        <v>1204985</v>
      </c>
      <c r="H62" s="16">
        <f>ROUND(G62*(1+założenia!H$19),0)</f>
        <v>1250774</v>
      </c>
      <c r="I62" s="16">
        <f>ROUND(H62*(1+założenia!I$19),0)</f>
        <v>1297053</v>
      </c>
      <c r="J62" s="16">
        <f>ROUND(I62*(1+założenia!J$19),0)</f>
        <v>1341153</v>
      </c>
      <c r="K62" s="16">
        <f>ROUND(J62*(1+założenia!K$19),0)</f>
        <v>1384070</v>
      </c>
      <c r="L62" s="16">
        <f>ROUND(K62*(1+założenia!L$19),0)</f>
        <v>1426976</v>
      </c>
      <c r="M62" s="16">
        <f>ROUND(L62*(1+założenia!M$19),0)</f>
        <v>1469785</v>
      </c>
      <c r="N62" s="16">
        <f>ROUND(M62*(1+założenia!N$19),0)</f>
        <v>1512409</v>
      </c>
      <c r="O62" s="16">
        <f>ROUND(N62*(1+założenia!O$19),0)</f>
        <v>1556269</v>
      </c>
      <c r="P62" s="16">
        <f>ROUND(O62*(1+założenia!P$19),0)</f>
        <v>1601401</v>
      </c>
      <c r="Q62" s="16">
        <f>ROUND(P62*(1+założenia!Q$19),0)</f>
        <v>1646240</v>
      </c>
      <c r="R62" s="16">
        <f>ROUND(Q62*(1+założenia!R$19),0)</f>
        <v>1692335</v>
      </c>
      <c r="S62" s="16">
        <f>ROUND(R62*(1+założenia!S$19),0)</f>
        <v>1739720</v>
      </c>
      <c r="T62" s="16">
        <f>ROUND(S62*(1+założenia!T$19),0)</f>
        <v>1786692</v>
      </c>
      <c r="U62" s="16">
        <f>ROUND(T62*(1+założenia!U$19),0)</f>
        <v>1834933</v>
      </c>
      <c r="V62" s="16">
        <f>ROUND(U62*(1+założenia!V$19),0)</f>
        <v>1882641</v>
      </c>
      <c r="W62" s="16">
        <f>ROUND(V62*(1+założenia!W$19),0)</f>
        <v>1929707</v>
      </c>
      <c r="X62" s="16">
        <f>ROUND(W62*(1+założenia!X$19),0)</f>
        <v>1977950</v>
      </c>
      <c r="Y62" s="16">
        <f>ROUND(X62*(1+założenia!Y$19),0)</f>
        <v>2025421</v>
      </c>
      <c r="Z62" s="16">
        <f>ROUND(Y62*(1+założenia!Z$19),0)</f>
        <v>2074031</v>
      </c>
      <c r="AA62" s="16">
        <f>ROUND(Z62*(1+założenia!AA$19),0)</f>
        <v>2123808</v>
      </c>
      <c r="AB62" s="16">
        <f>ROUND(AA62*(1+założenia!AB$19),0)</f>
        <v>2172656</v>
      </c>
      <c r="AC62" s="16">
        <f>ROUND(AB62*(1+założenia!AC$19),0)</f>
        <v>2222627</v>
      </c>
      <c r="AD62" s="16">
        <f>ROUND(AC62*(1+założenia!AD$19),0)</f>
        <v>2273747</v>
      </c>
      <c r="AE62" s="16">
        <f>ROUND(AD62*(1+założenia!AE$19),0)</f>
        <v>2326043</v>
      </c>
      <c r="AF62" s="16">
        <f>ROUND(AE62*(1+założenia!AF$19),0)</f>
        <v>2379542</v>
      </c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2:42" ht="15" x14ac:dyDescent="0.25">
      <c r="B63" s="18" t="s">
        <v>6</v>
      </c>
      <c r="C63" s="19">
        <f>SUM(C57:C62)</f>
        <v>42836000</v>
      </c>
      <c r="D63" s="19">
        <f t="shared" ref="D63:Q63" si="37">SUM(D57:D62)</f>
        <v>44111632</v>
      </c>
      <c r="E63" s="19">
        <f t="shared" si="37"/>
        <v>45514954</v>
      </c>
      <c r="F63" s="19">
        <f t="shared" si="37"/>
        <v>46955694</v>
      </c>
      <c r="G63" s="19">
        <f t="shared" si="37"/>
        <v>48499866</v>
      </c>
      <c r="H63" s="19">
        <f t="shared" si="37"/>
        <v>50056685</v>
      </c>
      <c r="I63" s="19">
        <f t="shared" si="37"/>
        <v>51644012</v>
      </c>
      <c r="J63" s="19">
        <f t="shared" si="37"/>
        <v>53218453</v>
      </c>
      <c r="K63" s="19">
        <f t="shared" si="37"/>
        <v>54797085</v>
      </c>
      <c r="L63" s="19">
        <f t="shared" si="37"/>
        <v>56399916</v>
      </c>
      <c r="M63" s="19">
        <f t="shared" si="37"/>
        <v>58026204</v>
      </c>
      <c r="N63" s="19">
        <f t="shared" si="37"/>
        <v>59675190</v>
      </c>
      <c r="O63" s="19">
        <f t="shared" si="37"/>
        <v>61371051</v>
      </c>
      <c r="P63" s="19">
        <f t="shared" si="37"/>
        <v>63115120</v>
      </c>
      <c r="Q63" s="19">
        <f t="shared" si="37"/>
        <v>64882343</v>
      </c>
      <c r="R63" s="19">
        <f t="shared" ref="R63:AF63" si="38">SUM(R57:R62)</f>
        <v>66699048</v>
      </c>
      <c r="S63" s="19">
        <f t="shared" si="38"/>
        <v>68566622</v>
      </c>
      <c r="T63" s="19">
        <f t="shared" si="38"/>
        <v>70457781</v>
      </c>
      <c r="U63" s="19">
        <f t="shared" si="38"/>
        <v>72401118</v>
      </c>
      <c r="V63" s="19">
        <f t="shared" si="38"/>
        <v>74367797</v>
      </c>
      <c r="W63" s="19">
        <f t="shared" si="38"/>
        <v>76356905</v>
      </c>
      <c r="X63" s="19">
        <f t="shared" si="38"/>
        <v>78399378</v>
      </c>
      <c r="Y63" s="19">
        <f t="shared" si="38"/>
        <v>80464016</v>
      </c>
      <c r="Z63" s="19">
        <f t="shared" si="38"/>
        <v>82583331</v>
      </c>
      <c r="AA63" s="19">
        <f t="shared" si="38"/>
        <v>84758778</v>
      </c>
      <c r="AB63" s="19">
        <f t="shared" si="38"/>
        <v>86956810</v>
      </c>
      <c r="AC63" s="19">
        <f t="shared" si="38"/>
        <v>89212357</v>
      </c>
      <c r="AD63" s="19">
        <f t="shared" si="38"/>
        <v>91526936</v>
      </c>
      <c r="AE63" s="19">
        <f t="shared" si="38"/>
        <v>93902107</v>
      </c>
      <c r="AF63" s="19">
        <f t="shared" si="38"/>
        <v>96339468</v>
      </c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2:42" ht="30" x14ac:dyDescent="0.25">
      <c r="B64" s="30" t="s">
        <v>134</v>
      </c>
      <c r="C64" s="7" t="str">
        <f>założenia!C17</f>
        <v>Rok n
2015</v>
      </c>
      <c r="D64" s="7" t="str">
        <f>założenia!D17</f>
        <v>Rok n+1
2016</v>
      </c>
      <c r="E64" s="7" t="str">
        <f>założenia!E17</f>
        <v>Rok n+2
2017</v>
      </c>
      <c r="F64" s="7" t="str">
        <f>założenia!F17</f>
        <v>Rok n+3
2018</v>
      </c>
      <c r="G64" s="7" t="str">
        <f>założenia!G17</f>
        <v>Rok n+4
2019</v>
      </c>
      <c r="H64" s="7" t="str">
        <f>założenia!H17</f>
        <v>Rok n+5
2020</v>
      </c>
      <c r="I64" s="7" t="str">
        <f>założenia!I17</f>
        <v>Rok n+6
2021</v>
      </c>
      <c r="J64" s="7" t="str">
        <f>założenia!J17</f>
        <v>Rok n+7
2022</v>
      </c>
      <c r="K64" s="7" t="str">
        <f>założenia!K17</f>
        <v>Rok n+8
2023</v>
      </c>
      <c r="L64" s="7" t="str">
        <f>założenia!L17</f>
        <v>Rok n+9
2024</v>
      </c>
      <c r="M64" s="7" t="str">
        <f>założenia!M17</f>
        <v>Rok n+10
2025</v>
      </c>
      <c r="N64" s="7" t="str">
        <f>założenia!N17</f>
        <v>Rok n+11
2026</v>
      </c>
      <c r="O64" s="7" t="str">
        <f>założenia!O17</f>
        <v>Rok n+12
2027</v>
      </c>
      <c r="P64" s="7" t="str">
        <f>założenia!P17</f>
        <v>Rok n+13
2028</v>
      </c>
      <c r="Q64" s="7" t="str">
        <f>założenia!Q17</f>
        <v>Rok n+14
2029</v>
      </c>
      <c r="R64" s="7" t="str">
        <f>założenia!R17</f>
        <v>Rok n+15
2030</v>
      </c>
      <c r="S64" s="7" t="str">
        <f>założenia!S17</f>
        <v>Rok n+16
2031</v>
      </c>
      <c r="T64" s="7" t="str">
        <f>założenia!T17</f>
        <v>Rok n+17
2032</v>
      </c>
      <c r="U64" s="7" t="str">
        <f>założenia!U17</f>
        <v>Rok n+18
2033</v>
      </c>
      <c r="V64" s="7" t="str">
        <f>założenia!V17</f>
        <v>Rok n+19
2034</v>
      </c>
      <c r="W64" s="7" t="str">
        <f>założenia!W17</f>
        <v>Rok n+20
2035</v>
      </c>
      <c r="X64" s="7" t="str">
        <f>założenia!X17</f>
        <v>Rok n+21
2036</v>
      </c>
      <c r="Y64" s="7" t="str">
        <f>założenia!Y17</f>
        <v>Rok n+22
2037</v>
      </c>
      <c r="Z64" s="7" t="str">
        <f>założenia!Z17</f>
        <v>Rok n+23
2038</v>
      </c>
      <c r="AA64" s="7" t="str">
        <f>założenia!AA17</f>
        <v>Rok n+24
2039</v>
      </c>
      <c r="AB64" s="7" t="str">
        <f>założenia!AB17</f>
        <v>Rok n+25
2040</v>
      </c>
      <c r="AC64" s="7" t="str">
        <f>założenia!AC17</f>
        <v>Rok n+26
2041</v>
      </c>
      <c r="AD64" s="7" t="str">
        <f>założenia!AD17</f>
        <v>Rok n+27
2042</v>
      </c>
      <c r="AE64" s="7" t="str">
        <f>założenia!AE17</f>
        <v>Rok n+28
2043</v>
      </c>
      <c r="AF64" s="7" t="str">
        <f>założenia!AF17</f>
        <v>Rok n+29
2044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2:42" ht="15" x14ac:dyDescent="0.25">
      <c r="B65" s="17" t="s">
        <v>11</v>
      </c>
      <c r="C65" s="16">
        <f t="shared" ref="C65:R65" si="39">C57</f>
        <v>5170000</v>
      </c>
      <c r="D65" s="16">
        <f t="shared" si="39"/>
        <v>5361290</v>
      </c>
      <c r="E65" s="16">
        <f t="shared" si="39"/>
        <v>5570380</v>
      </c>
      <c r="F65" s="16">
        <f t="shared" si="39"/>
        <v>5793195</v>
      </c>
      <c r="G65" s="16">
        <f t="shared" si="39"/>
        <v>6024923</v>
      </c>
      <c r="H65" s="16">
        <f t="shared" si="39"/>
        <v>6253870</v>
      </c>
      <c r="I65" s="16">
        <f t="shared" si="39"/>
        <v>6485263</v>
      </c>
      <c r="J65" s="16">
        <f t="shared" si="39"/>
        <v>6705762</v>
      </c>
      <c r="K65" s="16">
        <f t="shared" si="39"/>
        <v>6920346</v>
      </c>
      <c r="L65" s="16">
        <f t="shared" si="39"/>
        <v>7134877</v>
      </c>
      <c r="M65" s="16">
        <f t="shared" si="39"/>
        <v>7348923</v>
      </c>
      <c r="N65" s="16">
        <f t="shared" si="39"/>
        <v>7562042</v>
      </c>
      <c r="O65" s="16">
        <f t="shared" si="39"/>
        <v>7781341</v>
      </c>
      <c r="P65" s="16">
        <f t="shared" si="39"/>
        <v>8007000</v>
      </c>
      <c r="Q65" s="16">
        <f t="shared" si="39"/>
        <v>8231196</v>
      </c>
      <c r="R65" s="16">
        <f t="shared" si="39"/>
        <v>8461669</v>
      </c>
      <c r="S65" s="16">
        <f t="shared" ref="S65:AF65" si="40">S57</f>
        <v>8698596</v>
      </c>
      <c r="T65" s="16">
        <f t="shared" si="40"/>
        <v>8933458</v>
      </c>
      <c r="U65" s="16">
        <f t="shared" si="40"/>
        <v>9174661</v>
      </c>
      <c r="V65" s="16">
        <f t="shared" si="40"/>
        <v>9413202</v>
      </c>
      <c r="W65" s="16">
        <f t="shared" si="40"/>
        <v>9648532</v>
      </c>
      <c r="X65" s="16">
        <f t="shared" si="40"/>
        <v>9889745</v>
      </c>
      <c r="Y65" s="16">
        <f t="shared" si="40"/>
        <v>10127099</v>
      </c>
      <c r="Z65" s="16">
        <f t="shared" si="40"/>
        <v>10370149</v>
      </c>
      <c r="AA65" s="16">
        <f t="shared" si="40"/>
        <v>10619033</v>
      </c>
      <c r="AB65" s="16">
        <f t="shared" si="40"/>
        <v>10863271</v>
      </c>
      <c r="AC65" s="16">
        <f t="shared" si="40"/>
        <v>11113126</v>
      </c>
      <c r="AD65" s="16">
        <f t="shared" si="40"/>
        <v>11368728</v>
      </c>
      <c r="AE65" s="16">
        <f t="shared" si="40"/>
        <v>11630209</v>
      </c>
      <c r="AF65" s="16">
        <f t="shared" si="40"/>
        <v>11897704</v>
      </c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2:42" ht="15" x14ac:dyDescent="0.25">
      <c r="B66" s="17" t="s">
        <v>12</v>
      </c>
      <c r="C66" s="16">
        <f t="shared" ref="C66:AF66" si="41">C58</f>
        <v>10340000</v>
      </c>
      <c r="D66" s="16">
        <f t="shared" si="41"/>
        <v>10722580</v>
      </c>
      <c r="E66" s="16">
        <f t="shared" si="41"/>
        <v>11140761</v>
      </c>
      <c r="F66" s="16">
        <f t="shared" si="41"/>
        <v>11586391</v>
      </c>
      <c r="G66" s="16">
        <f t="shared" si="41"/>
        <v>12049847</v>
      </c>
      <c r="H66" s="16">
        <f t="shared" si="41"/>
        <v>12507741</v>
      </c>
      <c r="I66" s="16">
        <f t="shared" si="41"/>
        <v>12970527</v>
      </c>
      <c r="J66" s="16">
        <f t="shared" si="41"/>
        <v>13411525</v>
      </c>
      <c r="K66" s="16">
        <f t="shared" si="41"/>
        <v>13840694</v>
      </c>
      <c r="L66" s="16">
        <f t="shared" si="41"/>
        <v>14269756</v>
      </c>
      <c r="M66" s="16">
        <f t="shared" si="41"/>
        <v>14697849</v>
      </c>
      <c r="N66" s="16">
        <f t="shared" si="41"/>
        <v>15124087</v>
      </c>
      <c r="O66" s="16">
        <f t="shared" si="41"/>
        <v>15562686</v>
      </c>
      <c r="P66" s="16">
        <f t="shared" si="41"/>
        <v>16014004</v>
      </c>
      <c r="Q66" s="16">
        <f t="shared" si="41"/>
        <v>16462396</v>
      </c>
      <c r="R66" s="16">
        <f t="shared" si="41"/>
        <v>16923343</v>
      </c>
      <c r="S66" s="16">
        <f t="shared" si="41"/>
        <v>17397197</v>
      </c>
      <c r="T66" s="16">
        <f t="shared" si="41"/>
        <v>17866921</v>
      </c>
      <c r="U66" s="16">
        <f t="shared" si="41"/>
        <v>18349328</v>
      </c>
      <c r="V66" s="16">
        <f t="shared" si="41"/>
        <v>18826411</v>
      </c>
      <c r="W66" s="16">
        <f t="shared" si="41"/>
        <v>19297071</v>
      </c>
      <c r="X66" s="16">
        <f t="shared" si="41"/>
        <v>19779498</v>
      </c>
      <c r="Y66" s="16">
        <f t="shared" si="41"/>
        <v>20254206</v>
      </c>
      <c r="Z66" s="16">
        <f t="shared" si="41"/>
        <v>20740307</v>
      </c>
      <c r="AA66" s="16">
        <f t="shared" si="41"/>
        <v>21238074</v>
      </c>
      <c r="AB66" s="16">
        <f t="shared" si="41"/>
        <v>21726550</v>
      </c>
      <c r="AC66" s="16">
        <f t="shared" si="41"/>
        <v>22226261</v>
      </c>
      <c r="AD66" s="16">
        <f t="shared" si="41"/>
        <v>22737465</v>
      </c>
      <c r="AE66" s="16">
        <f t="shared" si="41"/>
        <v>23260427</v>
      </c>
      <c r="AF66" s="16">
        <f t="shared" si="41"/>
        <v>23795417</v>
      </c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2:42" ht="15" x14ac:dyDescent="0.25">
      <c r="B67" s="17" t="s">
        <v>13</v>
      </c>
      <c r="C67" s="16">
        <f t="shared" ref="C67:AF67" si="42">C59</f>
        <v>517000</v>
      </c>
      <c r="D67" s="16">
        <f t="shared" si="42"/>
        <v>536129</v>
      </c>
      <c r="E67" s="16">
        <f t="shared" si="42"/>
        <v>557038</v>
      </c>
      <c r="F67" s="16">
        <f t="shared" si="42"/>
        <v>579320</v>
      </c>
      <c r="G67" s="16">
        <f t="shared" si="42"/>
        <v>602493</v>
      </c>
      <c r="H67" s="16">
        <f t="shared" si="42"/>
        <v>625388</v>
      </c>
      <c r="I67" s="16">
        <f t="shared" si="42"/>
        <v>648527</v>
      </c>
      <c r="J67" s="16">
        <f t="shared" si="42"/>
        <v>670577</v>
      </c>
      <c r="K67" s="16">
        <f t="shared" si="42"/>
        <v>692035</v>
      </c>
      <c r="L67" s="16">
        <f t="shared" si="42"/>
        <v>713488</v>
      </c>
      <c r="M67" s="16">
        <f t="shared" si="42"/>
        <v>734893</v>
      </c>
      <c r="N67" s="16">
        <f t="shared" si="42"/>
        <v>756205</v>
      </c>
      <c r="O67" s="16">
        <f t="shared" si="42"/>
        <v>778135</v>
      </c>
      <c r="P67" s="16">
        <f t="shared" si="42"/>
        <v>800701</v>
      </c>
      <c r="Q67" s="16">
        <f t="shared" si="42"/>
        <v>823121</v>
      </c>
      <c r="R67" s="16">
        <f t="shared" si="42"/>
        <v>846168</v>
      </c>
      <c r="S67" s="16">
        <f t="shared" si="42"/>
        <v>869861</v>
      </c>
      <c r="T67" s="16">
        <f t="shared" si="42"/>
        <v>893347</v>
      </c>
      <c r="U67" s="16">
        <f t="shared" si="42"/>
        <v>917467</v>
      </c>
      <c r="V67" s="16">
        <f t="shared" si="42"/>
        <v>941321</v>
      </c>
      <c r="W67" s="16">
        <f t="shared" si="42"/>
        <v>964854</v>
      </c>
      <c r="X67" s="16">
        <f t="shared" si="42"/>
        <v>988975</v>
      </c>
      <c r="Y67" s="16">
        <f t="shared" si="42"/>
        <v>1012710</v>
      </c>
      <c r="Z67" s="16">
        <f t="shared" si="42"/>
        <v>1037015</v>
      </c>
      <c r="AA67" s="16">
        <f t="shared" si="42"/>
        <v>1061903</v>
      </c>
      <c r="AB67" s="16">
        <f t="shared" si="42"/>
        <v>1086327</v>
      </c>
      <c r="AC67" s="16">
        <f t="shared" si="42"/>
        <v>1111313</v>
      </c>
      <c r="AD67" s="16">
        <f t="shared" si="42"/>
        <v>1136873</v>
      </c>
      <c r="AE67" s="16">
        <f t="shared" si="42"/>
        <v>1163021</v>
      </c>
      <c r="AF67" s="16">
        <f t="shared" si="42"/>
        <v>1189770</v>
      </c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2:42" ht="15" x14ac:dyDescent="0.25">
      <c r="B68" s="17" t="s">
        <v>14</v>
      </c>
      <c r="C68" s="16">
        <f t="shared" ref="C68:AF68" si="43">C60</f>
        <v>20620000</v>
      </c>
      <c r="D68" s="16">
        <f t="shared" si="43"/>
        <v>21135500</v>
      </c>
      <c r="E68" s="16">
        <f t="shared" si="43"/>
        <v>21706159</v>
      </c>
      <c r="F68" s="16">
        <f t="shared" si="43"/>
        <v>22270519</v>
      </c>
      <c r="G68" s="16">
        <f t="shared" si="43"/>
        <v>22894094</v>
      </c>
      <c r="H68" s="16">
        <f t="shared" si="43"/>
        <v>23535129</v>
      </c>
      <c r="I68" s="16">
        <f t="shared" si="43"/>
        <v>24194113</v>
      </c>
      <c r="J68" s="16">
        <f t="shared" si="43"/>
        <v>24871548</v>
      </c>
      <c r="K68" s="16">
        <f t="shared" si="43"/>
        <v>25567951</v>
      </c>
      <c r="L68" s="16">
        <f t="shared" si="43"/>
        <v>26283854</v>
      </c>
      <c r="M68" s="16">
        <f t="shared" si="43"/>
        <v>27019802</v>
      </c>
      <c r="N68" s="16">
        <f t="shared" si="43"/>
        <v>27776356</v>
      </c>
      <c r="O68" s="16">
        <f t="shared" si="43"/>
        <v>28554094</v>
      </c>
      <c r="P68" s="16">
        <f t="shared" si="43"/>
        <v>29353609</v>
      </c>
      <c r="Q68" s="16">
        <f t="shared" si="43"/>
        <v>30175510</v>
      </c>
      <c r="R68" s="16">
        <f t="shared" si="43"/>
        <v>31020424</v>
      </c>
      <c r="S68" s="16">
        <f t="shared" si="43"/>
        <v>31888996</v>
      </c>
      <c r="T68" s="16">
        <f t="shared" si="43"/>
        <v>32781888</v>
      </c>
      <c r="U68" s="16">
        <f t="shared" si="43"/>
        <v>33699781</v>
      </c>
      <c r="V68" s="16">
        <f t="shared" si="43"/>
        <v>34643375</v>
      </c>
      <c r="W68" s="16">
        <f t="shared" si="43"/>
        <v>35613390</v>
      </c>
      <c r="X68" s="16">
        <f t="shared" si="43"/>
        <v>36610565</v>
      </c>
      <c r="Y68" s="16">
        <f t="shared" si="43"/>
        <v>37635661</v>
      </c>
      <c r="Z68" s="16">
        <f t="shared" si="43"/>
        <v>38689460</v>
      </c>
      <c r="AA68" s="16">
        <f t="shared" si="43"/>
        <v>39772765</v>
      </c>
      <c r="AB68" s="16">
        <f t="shared" si="43"/>
        <v>40886402</v>
      </c>
      <c r="AC68" s="16">
        <f t="shared" si="43"/>
        <v>42031221</v>
      </c>
      <c r="AD68" s="16">
        <f t="shared" si="43"/>
        <v>43208095</v>
      </c>
      <c r="AE68" s="16">
        <f t="shared" si="43"/>
        <v>44417922</v>
      </c>
      <c r="AF68" s="16">
        <f t="shared" si="43"/>
        <v>45661624</v>
      </c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2:42" ht="15" x14ac:dyDescent="0.25">
      <c r="B69" s="17" t="s">
        <v>15</v>
      </c>
      <c r="C69" s="16">
        <f t="shared" ref="C69:AF69" si="44">C61</f>
        <v>5155000</v>
      </c>
      <c r="D69" s="16">
        <f t="shared" si="44"/>
        <v>5283875</v>
      </c>
      <c r="E69" s="16">
        <f t="shared" si="44"/>
        <v>5426540</v>
      </c>
      <c r="F69" s="16">
        <f t="shared" si="44"/>
        <v>5567630</v>
      </c>
      <c r="G69" s="16">
        <f t="shared" si="44"/>
        <v>5723524</v>
      </c>
      <c r="H69" s="16">
        <f t="shared" si="44"/>
        <v>5883783</v>
      </c>
      <c r="I69" s="16">
        <f t="shared" si="44"/>
        <v>6048529</v>
      </c>
      <c r="J69" s="16">
        <f t="shared" si="44"/>
        <v>6217888</v>
      </c>
      <c r="K69" s="16">
        <f t="shared" si="44"/>
        <v>6391989</v>
      </c>
      <c r="L69" s="16">
        <f t="shared" si="44"/>
        <v>6570965</v>
      </c>
      <c r="M69" s="16">
        <f t="shared" si="44"/>
        <v>6754952</v>
      </c>
      <c r="N69" s="16">
        <f t="shared" si="44"/>
        <v>6944091</v>
      </c>
      <c r="O69" s="16">
        <f t="shared" si="44"/>
        <v>7138526</v>
      </c>
      <c r="P69" s="16">
        <f t="shared" si="44"/>
        <v>7338405</v>
      </c>
      <c r="Q69" s="16">
        <f t="shared" si="44"/>
        <v>7543880</v>
      </c>
      <c r="R69" s="16">
        <f t="shared" si="44"/>
        <v>7755109</v>
      </c>
      <c r="S69" s="16">
        <f t="shared" si="44"/>
        <v>7972252</v>
      </c>
      <c r="T69" s="16">
        <f t="shared" si="44"/>
        <v>8195475</v>
      </c>
      <c r="U69" s="16">
        <f t="shared" si="44"/>
        <v>8424948</v>
      </c>
      <c r="V69" s="16">
        <f t="shared" si="44"/>
        <v>8660847</v>
      </c>
      <c r="W69" s="16">
        <f t="shared" si="44"/>
        <v>8903351</v>
      </c>
      <c r="X69" s="16">
        <f t="shared" si="44"/>
        <v>9152645</v>
      </c>
      <c r="Y69" s="16">
        <f t="shared" si="44"/>
        <v>9408919</v>
      </c>
      <c r="Z69" s="16">
        <f t="shared" si="44"/>
        <v>9672369</v>
      </c>
      <c r="AA69" s="16">
        <f t="shared" si="44"/>
        <v>9943195</v>
      </c>
      <c r="AB69" s="16">
        <f t="shared" si="44"/>
        <v>10221604</v>
      </c>
      <c r="AC69" s="16">
        <f t="shared" si="44"/>
        <v>10507809</v>
      </c>
      <c r="AD69" s="16">
        <f t="shared" si="44"/>
        <v>10802028</v>
      </c>
      <c r="AE69" s="16">
        <f t="shared" si="44"/>
        <v>11104485</v>
      </c>
      <c r="AF69" s="16">
        <f t="shared" si="44"/>
        <v>11415411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2:42" ht="15" x14ac:dyDescent="0.25">
      <c r="B70" s="17" t="s">
        <v>16</v>
      </c>
      <c r="C70" s="16">
        <f t="shared" ref="C70:AF70" si="45">C62</f>
        <v>1034000</v>
      </c>
      <c r="D70" s="16">
        <f t="shared" si="45"/>
        <v>1072258</v>
      </c>
      <c r="E70" s="16">
        <f t="shared" si="45"/>
        <v>1114076</v>
      </c>
      <c r="F70" s="16">
        <f t="shared" si="45"/>
        <v>1158639</v>
      </c>
      <c r="G70" s="16">
        <f t="shared" si="45"/>
        <v>1204985</v>
      </c>
      <c r="H70" s="16">
        <f t="shared" si="45"/>
        <v>1250774</v>
      </c>
      <c r="I70" s="16">
        <f t="shared" si="45"/>
        <v>1297053</v>
      </c>
      <c r="J70" s="16">
        <f t="shared" si="45"/>
        <v>1341153</v>
      </c>
      <c r="K70" s="16">
        <f t="shared" si="45"/>
        <v>1384070</v>
      </c>
      <c r="L70" s="16">
        <f t="shared" si="45"/>
        <v>1426976</v>
      </c>
      <c r="M70" s="16">
        <f t="shared" si="45"/>
        <v>1469785</v>
      </c>
      <c r="N70" s="16">
        <f t="shared" si="45"/>
        <v>1512409</v>
      </c>
      <c r="O70" s="16">
        <f t="shared" si="45"/>
        <v>1556269</v>
      </c>
      <c r="P70" s="16">
        <f t="shared" si="45"/>
        <v>1601401</v>
      </c>
      <c r="Q70" s="16">
        <f t="shared" si="45"/>
        <v>1646240</v>
      </c>
      <c r="R70" s="16">
        <f t="shared" si="45"/>
        <v>1692335</v>
      </c>
      <c r="S70" s="16">
        <f t="shared" si="45"/>
        <v>1739720</v>
      </c>
      <c r="T70" s="16">
        <f t="shared" si="45"/>
        <v>1786692</v>
      </c>
      <c r="U70" s="16">
        <f t="shared" si="45"/>
        <v>1834933</v>
      </c>
      <c r="V70" s="16">
        <f t="shared" si="45"/>
        <v>1882641</v>
      </c>
      <c r="W70" s="16">
        <f t="shared" si="45"/>
        <v>1929707</v>
      </c>
      <c r="X70" s="16">
        <f t="shared" si="45"/>
        <v>1977950</v>
      </c>
      <c r="Y70" s="16">
        <f t="shared" si="45"/>
        <v>2025421</v>
      </c>
      <c r="Z70" s="16">
        <f t="shared" si="45"/>
        <v>2074031</v>
      </c>
      <c r="AA70" s="16">
        <f t="shared" si="45"/>
        <v>2123808</v>
      </c>
      <c r="AB70" s="16">
        <f t="shared" si="45"/>
        <v>2172656</v>
      </c>
      <c r="AC70" s="16">
        <f t="shared" si="45"/>
        <v>2222627</v>
      </c>
      <c r="AD70" s="16">
        <f t="shared" si="45"/>
        <v>2273747</v>
      </c>
      <c r="AE70" s="16">
        <f t="shared" si="45"/>
        <v>2326043</v>
      </c>
      <c r="AF70" s="16">
        <f t="shared" si="45"/>
        <v>2379542</v>
      </c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2:42" ht="15" x14ac:dyDescent="0.25">
      <c r="B71" s="18" t="s">
        <v>6</v>
      </c>
      <c r="C71" s="19">
        <f>SUM(C65:C70)</f>
        <v>42836000</v>
      </c>
      <c r="D71" s="19">
        <f t="shared" ref="D71:Q71" si="46">SUM(D65:D70)</f>
        <v>44111632</v>
      </c>
      <c r="E71" s="19">
        <f t="shared" si="46"/>
        <v>45514954</v>
      </c>
      <c r="F71" s="19">
        <f t="shared" si="46"/>
        <v>46955694</v>
      </c>
      <c r="G71" s="19">
        <f t="shared" si="46"/>
        <v>48499866</v>
      </c>
      <c r="H71" s="19">
        <f t="shared" si="46"/>
        <v>50056685</v>
      </c>
      <c r="I71" s="19">
        <f t="shared" si="46"/>
        <v>51644012</v>
      </c>
      <c r="J71" s="19">
        <f t="shared" si="46"/>
        <v>53218453</v>
      </c>
      <c r="K71" s="19">
        <f t="shared" si="46"/>
        <v>54797085</v>
      </c>
      <c r="L71" s="19">
        <f t="shared" si="46"/>
        <v>56399916</v>
      </c>
      <c r="M71" s="19">
        <f t="shared" si="46"/>
        <v>58026204</v>
      </c>
      <c r="N71" s="19">
        <f t="shared" si="46"/>
        <v>59675190</v>
      </c>
      <c r="O71" s="19">
        <f t="shared" si="46"/>
        <v>61371051</v>
      </c>
      <c r="P71" s="19">
        <f t="shared" si="46"/>
        <v>63115120</v>
      </c>
      <c r="Q71" s="19">
        <f t="shared" si="46"/>
        <v>64882343</v>
      </c>
      <c r="R71" s="19">
        <f t="shared" ref="R71:AF71" si="47">SUM(R65:R70)</f>
        <v>66699048</v>
      </c>
      <c r="S71" s="19">
        <f t="shared" si="47"/>
        <v>68566622</v>
      </c>
      <c r="T71" s="19">
        <f t="shared" si="47"/>
        <v>70457781</v>
      </c>
      <c r="U71" s="19">
        <f t="shared" si="47"/>
        <v>72401118</v>
      </c>
      <c r="V71" s="19">
        <f t="shared" si="47"/>
        <v>74367797</v>
      </c>
      <c r="W71" s="19">
        <f t="shared" si="47"/>
        <v>76356905</v>
      </c>
      <c r="X71" s="19">
        <f t="shared" si="47"/>
        <v>78399378</v>
      </c>
      <c r="Y71" s="19">
        <f t="shared" si="47"/>
        <v>80464016</v>
      </c>
      <c r="Z71" s="19">
        <f t="shared" si="47"/>
        <v>82583331</v>
      </c>
      <c r="AA71" s="19">
        <f t="shared" si="47"/>
        <v>84758778</v>
      </c>
      <c r="AB71" s="19">
        <f t="shared" si="47"/>
        <v>86956810</v>
      </c>
      <c r="AC71" s="19">
        <f t="shared" si="47"/>
        <v>89212357</v>
      </c>
      <c r="AD71" s="19">
        <f t="shared" si="47"/>
        <v>91526936</v>
      </c>
      <c r="AE71" s="19">
        <f t="shared" si="47"/>
        <v>93902107</v>
      </c>
      <c r="AF71" s="19">
        <f t="shared" si="47"/>
        <v>96339468</v>
      </c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2:42" ht="30" x14ac:dyDescent="0.25">
      <c r="B72" s="42" t="s">
        <v>135</v>
      </c>
      <c r="C72" s="7" t="str">
        <f>założenia!C17</f>
        <v>Rok n
2015</v>
      </c>
      <c r="D72" s="7" t="str">
        <f>założenia!D17</f>
        <v>Rok n+1
2016</v>
      </c>
      <c r="E72" s="7" t="str">
        <f>założenia!E17</f>
        <v>Rok n+2
2017</v>
      </c>
      <c r="F72" s="7" t="str">
        <f>założenia!F17</f>
        <v>Rok n+3
2018</v>
      </c>
      <c r="G72" s="7" t="str">
        <f>założenia!G17</f>
        <v>Rok n+4
2019</v>
      </c>
      <c r="H72" s="7" t="str">
        <f>założenia!H17</f>
        <v>Rok n+5
2020</v>
      </c>
      <c r="I72" s="7" t="str">
        <f>założenia!I17</f>
        <v>Rok n+6
2021</v>
      </c>
      <c r="J72" s="7" t="str">
        <f>założenia!J17</f>
        <v>Rok n+7
2022</v>
      </c>
      <c r="K72" s="7" t="str">
        <f>założenia!K17</f>
        <v>Rok n+8
2023</v>
      </c>
      <c r="L72" s="7" t="str">
        <f>założenia!L17</f>
        <v>Rok n+9
2024</v>
      </c>
      <c r="M72" s="7" t="str">
        <f>założenia!M17</f>
        <v>Rok n+10
2025</v>
      </c>
      <c r="N72" s="7" t="str">
        <f>założenia!N17</f>
        <v>Rok n+11
2026</v>
      </c>
      <c r="O72" s="7" t="str">
        <f>założenia!O17</f>
        <v>Rok n+12
2027</v>
      </c>
      <c r="P72" s="7" t="str">
        <f>założenia!P17</f>
        <v>Rok n+13
2028</v>
      </c>
      <c r="Q72" s="7" t="str">
        <f>założenia!Q17</f>
        <v>Rok n+14
2029</v>
      </c>
      <c r="R72" s="7" t="str">
        <f>założenia!R17</f>
        <v>Rok n+15
2030</v>
      </c>
      <c r="S72" s="7" t="str">
        <f>założenia!S17</f>
        <v>Rok n+16
2031</v>
      </c>
      <c r="T72" s="7" t="str">
        <f>założenia!T17</f>
        <v>Rok n+17
2032</v>
      </c>
      <c r="U72" s="7" t="str">
        <f>założenia!U17</f>
        <v>Rok n+18
2033</v>
      </c>
      <c r="V72" s="7" t="str">
        <f>założenia!V17</f>
        <v>Rok n+19
2034</v>
      </c>
      <c r="W72" s="7" t="str">
        <f>założenia!W17</f>
        <v>Rok n+20
2035</v>
      </c>
      <c r="X72" s="7" t="str">
        <f>założenia!X17</f>
        <v>Rok n+21
2036</v>
      </c>
      <c r="Y72" s="7" t="str">
        <f>założenia!Y17</f>
        <v>Rok n+22
2037</v>
      </c>
      <c r="Z72" s="7" t="str">
        <f>założenia!Z17</f>
        <v>Rok n+23
2038</v>
      </c>
      <c r="AA72" s="7" t="str">
        <f>założenia!AA17</f>
        <v>Rok n+24
2039</v>
      </c>
      <c r="AB72" s="7" t="str">
        <f>założenia!AB17</f>
        <v>Rok n+25
2040</v>
      </c>
      <c r="AC72" s="7" t="str">
        <f>założenia!AC17</f>
        <v>Rok n+26
2041</v>
      </c>
      <c r="AD72" s="7" t="str">
        <f>założenia!AD17</f>
        <v>Rok n+27
2042</v>
      </c>
      <c r="AE72" s="7" t="str">
        <f>założenia!AE17</f>
        <v>Rok n+28
2043</v>
      </c>
      <c r="AF72" s="7" t="str">
        <f>założenia!AF17</f>
        <v>Rok n+29
2044</v>
      </c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2:42" ht="15" x14ac:dyDescent="0.25">
      <c r="B73" s="17" t="s">
        <v>11</v>
      </c>
      <c r="C73" s="16">
        <f t="shared" ref="C73:Q73" si="48">C65-C57</f>
        <v>0</v>
      </c>
      <c r="D73" s="16">
        <f t="shared" si="48"/>
        <v>0</v>
      </c>
      <c r="E73" s="16">
        <f t="shared" si="48"/>
        <v>0</v>
      </c>
      <c r="F73" s="16">
        <f t="shared" si="48"/>
        <v>0</v>
      </c>
      <c r="G73" s="16">
        <f t="shared" si="48"/>
        <v>0</v>
      </c>
      <c r="H73" s="16">
        <f t="shared" si="48"/>
        <v>0</v>
      </c>
      <c r="I73" s="16">
        <f t="shared" si="48"/>
        <v>0</v>
      </c>
      <c r="J73" s="16">
        <f t="shared" si="48"/>
        <v>0</v>
      </c>
      <c r="K73" s="16">
        <f t="shared" si="48"/>
        <v>0</v>
      </c>
      <c r="L73" s="16">
        <f t="shared" si="48"/>
        <v>0</v>
      </c>
      <c r="M73" s="16">
        <f t="shared" si="48"/>
        <v>0</v>
      </c>
      <c r="N73" s="16">
        <f t="shared" si="48"/>
        <v>0</v>
      </c>
      <c r="O73" s="16">
        <f t="shared" si="48"/>
        <v>0</v>
      </c>
      <c r="P73" s="16">
        <f t="shared" si="48"/>
        <v>0</v>
      </c>
      <c r="Q73" s="16">
        <f t="shared" si="48"/>
        <v>0</v>
      </c>
      <c r="R73" s="16">
        <f t="shared" ref="R73:AF73" si="49">R65-R57</f>
        <v>0</v>
      </c>
      <c r="S73" s="16">
        <f t="shared" si="49"/>
        <v>0</v>
      </c>
      <c r="T73" s="16">
        <f t="shared" si="49"/>
        <v>0</v>
      </c>
      <c r="U73" s="16">
        <f t="shared" si="49"/>
        <v>0</v>
      </c>
      <c r="V73" s="16">
        <f t="shared" si="49"/>
        <v>0</v>
      </c>
      <c r="W73" s="16">
        <f t="shared" si="49"/>
        <v>0</v>
      </c>
      <c r="X73" s="16">
        <f t="shared" si="49"/>
        <v>0</v>
      </c>
      <c r="Y73" s="16">
        <f t="shared" si="49"/>
        <v>0</v>
      </c>
      <c r="Z73" s="16">
        <f t="shared" si="49"/>
        <v>0</v>
      </c>
      <c r="AA73" s="16">
        <f t="shared" si="49"/>
        <v>0</v>
      </c>
      <c r="AB73" s="16">
        <f t="shared" si="49"/>
        <v>0</v>
      </c>
      <c r="AC73" s="16">
        <f t="shared" si="49"/>
        <v>0</v>
      </c>
      <c r="AD73" s="16">
        <f t="shared" si="49"/>
        <v>0</v>
      </c>
      <c r="AE73" s="16">
        <f t="shared" si="49"/>
        <v>0</v>
      </c>
      <c r="AF73" s="16">
        <f t="shared" si="49"/>
        <v>0</v>
      </c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2:42" ht="15" x14ac:dyDescent="0.25">
      <c r="B74" s="17" t="s">
        <v>12</v>
      </c>
      <c r="C74" s="16">
        <f t="shared" ref="C74:Q74" si="50">C66-C58</f>
        <v>0</v>
      </c>
      <c r="D74" s="16">
        <f t="shared" si="50"/>
        <v>0</v>
      </c>
      <c r="E74" s="16">
        <f t="shared" si="50"/>
        <v>0</v>
      </c>
      <c r="F74" s="16">
        <f t="shared" si="50"/>
        <v>0</v>
      </c>
      <c r="G74" s="16">
        <f t="shared" si="50"/>
        <v>0</v>
      </c>
      <c r="H74" s="16">
        <f t="shared" si="50"/>
        <v>0</v>
      </c>
      <c r="I74" s="16">
        <f t="shared" si="50"/>
        <v>0</v>
      </c>
      <c r="J74" s="16">
        <f t="shared" si="50"/>
        <v>0</v>
      </c>
      <c r="K74" s="16">
        <f t="shared" si="50"/>
        <v>0</v>
      </c>
      <c r="L74" s="16">
        <f t="shared" si="50"/>
        <v>0</v>
      </c>
      <c r="M74" s="16">
        <f t="shared" si="50"/>
        <v>0</v>
      </c>
      <c r="N74" s="16">
        <f t="shared" si="50"/>
        <v>0</v>
      </c>
      <c r="O74" s="16">
        <f t="shared" si="50"/>
        <v>0</v>
      </c>
      <c r="P74" s="16">
        <f t="shared" si="50"/>
        <v>0</v>
      </c>
      <c r="Q74" s="16">
        <f t="shared" si="50"/>
        <v>0</v>
      </c>
      <c r="R74" s="16">
        <f t="shared" ref="R74:AF74" si="51">R66-R58</f>
        <v>0</v>
      </c>
      <c r="S74" s="16">
        <f t="shared" si="51"/>
        <v>0</v>
      </c>
      <c r="T74" s="16">
        <f t="shared" si="51"/>
        <v>0</v>
      </c>
      <c r="U74" s="16">
        <f t="shared" si="51"/>
        <v>0</v>
      </c>
      <c r="V74" s="16">
        <f t="shared" si="51"/>
        <v>0</v>
      </c>
      <c r="W74" s="16">
        <f t="shared" si="51"/>
        <v>0</v>
      </c>
      <c r="X74" s="16">
        <f t="shared" si="51"/>
        <v>0</v>
      </c>
      <c r="Y74" s="16">
        <f t="shared" si="51"/>
        <v>0</v>
      </c>
      <c r="Z74" s="16">
        <f t="shared" si="51"/>
        <v>0</v>
      </c>
      <c r="AA74" s="16">
        <f t="shared" si="51"/>
        <v>0</v>
      </c>
      <c r="AB74" s="16">
        <f t="shared" si="51"/>
        <v>0</v>
      </c>
      <c r="AC74" s="16">
        <f t="shared" si="51"/>
        <v>0</v>
      </c>
      <c r="AD74" s="16">
        <f t="shared" si="51"/>
        <v>0</v>
      </c>
      <c r="AE74" s="16">
        <f t="shared" si="51"/>
        <v>0</v>
      </c>
      <c r="AF74" s="16">
        <f t="shared" si="51"/>
        <v>0</v>
      </c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2:42" ht="15" x14ac:dyDescent="0.25">
      <c r="B75" s="17" t="s">
        <v>13</v>
      </c>
      <c r="C75" s="16">
        <f t="shared" ref="C75:Q75" si="52">C67-C59</f>
        <v>0</v>
      </c>
      <c r="D75" s="16">
        <f t="shared" si="52"/>
        <v>0</v>
      </c>
      <c r="E75" s="16">
        <f t="shared" si="52"/>
        <v>0</v>
      </c>
      <c r="F75" s="16">
        <f t="shared" si="52"/>
        <v>0</v>
      </c>
      <c r="G75" s="16">
        <f t="shared" si="52"/>
        <v>0</v>
      </c>
      <c r="H75" s="16">
        <f t="shared" si="52"/>
        <v>0</v>
      </c>
      <c r="I75" s="16">
        <f t="shared" si="52"/>
        <v>0</v>
      </c>
      <c r="J75" s="16">
        <f t="shared" si="52"/>
        <v>0</v>
      </c>
      <c r="K75" s="16">
        <f t="shared" si="52"/>
        <v>0</v>
      </c>
      <c r="L75" s="16">
        <f t="shared" si="52"/>
        <v>0</v>
      </c>
      <c r="M75" s="16">
        <f t="shared" si="52"/>
        <v>0</v>
      </c>
      <c r="N75" s="16">
        <f t="shared" si="52"/>
        <v>0</v>
      </c>
      <c r="O75" s="16">
        <f t="shared" si="52"/>
        <v>0</v>
      </c>
      <c r="P75" s="16">
        <f t="shared" si="52"/>
        <v>0</v>
      </c>
      <c r="Q75" s="16">
        <f t="shared" si="52"/>
        <v>0</v>
      </c>
      <c r="R75" s="16">
        <f t="shared" ref="R75:AF75" si="53">R67-R59</f>
        <v>0</v>
      </c>
      <c r="S75" s="16">
        <f t="shared" si="53"/>
        <v>0</v>
      </c>
      <c r="T75" s="16">
        <f t="shared" si="53"/>
        <v>0</v>
      </c>
      <c r="U75" s="16">
        <f t="shared" si="53"/>
        <v>0</v>
      </c>
      <c r="V75" s="16">
        <f t="shared" si="53"/>
        <v>0</v>
      </c>
      <c r="W75" s="16">
        <f t="shared" si="53"/>
        <v>0</v>
      </c>
      <c r="X75" s="16">
        <f t="shared" si="53"/>
        <v>0</v>
      </c>
      <c r="Y75" s="16">
        <f t="shared" si="53"/>
        <v>0</v>
      </c>
      <c r="Z75" s="16">
        <f t="shared" si="53"/>
        <v>0</v>
      </c>
      <c r="AA75" s="16">
        <f t="shared" si="53"/>
        <v>0</v>
      </c>
      <c r="AB75" s="16">
        <f t="shared" si="53"/>
        <v>0</v>
      </c>
      <c r="AC75" s="16">
        <f t="shared" si="53"/>
        <v>0</v>
      </c>
      <c r="AD75" s="16">
        <f t="shared" si="53"/>
        <v>0</v>
      </c>
      <c r="AE75" s="16">
        <f t="shared" si="53"/>
        <v>0</v>
      </c>
      <c r="AF75" s="16">
        <f t="shared" si="53"/>
        <v>0</v>
      </c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2:42" ht="15" x14ac:dyDescent="0.25">
      <c r="B76" s="17" t="s">
        <v>14</v>
      </c>
      <c r="C76" s="16">
        <f t="shared" ref="C76:Q76" si="54">C68-C60</f>
        <v>0</v>
      </c>
      <c r="D76" s="16">
        <f t="shared" si="54"/>
        <v>0</v>
      </c>
      <c r="E76" s="16">
        <f t="shared" si="54"/>
        <v>0</v>
      </c>
      <c r="F76" s="16">
        <f t="shared" si="54"/>
        <v>0</v>
      </c>
      <c r="G76" s="16">
        <f t="shared" si="54"/>
        <v>0</v>
      </c>
      <c r="H76" s="16">
        <f t="shared" si="54"/>
        <v>0</v>
      </c>
      <c r="I76" s="16">
        <f t="shared" si="54"/>
        <v>0</v>
      </c>
      <c r="J76" s="16">
        <f t="shared" si="54"/>
        <v>0</v>
      </c>
      <c r="K76" s="16">
        <f t="shared" si="54"/>
        <v>0</v>
      </c>
      <c r="L76" s="16">
        <f t="shared" si="54"/>
        <v>0</v>
      </c>
      <c r="M76" s="16">
        <f t="shared" si="54"/>
        <v>0</v>
      </c>
      <c r="N76" s="16">
        <f t="shared" si="54"/>
        <v>0</v>
      </c>
      <c r="O76" s="16">
        <f t="shared" si="54"/>
        <v>0</v>
      </c>
      <c r="P76" s="16">
        <f t="shared" si="54"/>
        <v>0</v>
      </c>
      <c r="Q76" s="16">
        <f t="shared" si="54"/>
        <v>0</v>
      </c>
      <c r="R76" s="16">
        <f t="shared" ref="R76:AF76" si="55">R68-R60</f>
        <v>0</v>
      </c>
      <c r="S76" s="16">
        <f t="shared" si="55"/>
        <v>0</v>
      </c>
      <c r="T76" s="16">
        <f t="shared" si="55"/>
        <v>0</v>
      </c>
      <c r="U76" s="16">
        <f t="shared" si="55"/>
        <v>0</v>
      </c>
      <c r="V76" s="16">
        <f t="shared" si="55"/>
        <v>0</v>
      </c>
      <c r="W76" s="16">
        <f t="shared" si="55"/>
        <v>0</v>
      </c>
      <c r="X76" s="16">
        <f t="shared" si="55"/>
        <v>0</v>
      </c>
      <c r="Y76" s="16">
        <f t="shared" si="55"/>
        <v>0</v>
      </c>
      <c r="Z76" s="16">
        <f t="shared" si="55"/>
        <v>0</v>
      </c>
      <c r="AA76" s="16">
        <f t="shared" si="55"/>
        <v>0</v>
      </c>
      <c r="AB76" s="16">
        <f t="shared" si="55"/>
        <v>0</v>
      </c>
      <c r="AC76" s="16">
        <f t="shared" si="55"/>
        <v>0</v>
      </c>
      <c r="AD76" s="16">
        <f t="shared" si="55"/>
        <v>0</v>
      </c>
      <c r="AE76" s="16">
        <f t="shared" si="55"/>
        <v>0</v>
      </c>
      <c r="AF76" s="16">
        <f t="shared" si="55"/>
        <v>0</v>
      </c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2:42" ht="15" x14ac:dyDescent="0.25">
      <c r="B77" s="17" t="s">
        <v>15</v>
      </c>
      <c r="C77" s="16">
        <f t="shared" ref="C77:Q77" si="56">C69-C61</f>
        <v>0</v>
      </c>
      <c r="D77" s="16">
        <f t="shared" si="56"/>
        <v>0</v>
      </c>
      <c r="E77" s="16">
        <f t="shared" si="56"/>
        <v>0</v>
      </c>
      <c r="F77" s="16">
        <f t="shared" si="56"/>
        <v>0</v>
      </c>
      <c r="G77" s="16">
        <f t="shared" si="56"/>
        <v>0</v>
      </c>
      <c r="H77" s="16">
        <f t="shared" si="56"/>
        <v>0</v>
      </c>
      <c r="I77" s="16">
        <f t="shared" si="56"/>
        <v>0</v>
      </c>
      <c r="J77" s="16">
        <f t="shared" si="56"/>
        <v>0</v>
      </c>
      <c r="K77" s="16">
        <f t="shared" si="56"/>
        <v>0</v>
      </c>
      <c r="L77" s="16">
        <f t="shared" si="56"/>
        <v>0</v>
      </c>
      <c r="M77" s="16">
        <f t="shared" si="56"/>
        <v>0</v>
      </c>
      <c r="N77" s="16">
        <f t="shared" si="56"/>
        <v>0</v>
      </c>
      <c r="O77" s="16">
        <f t="shared" si="56"/>
        <v>0</v>
      </c>
      <c r="P77" s="16">
        <f t="shared" si="56"/>
        <v>0</v>
      </c>
      <c r="Q77" s="16">
        <f t="shared" si="56"/>
        <v>0</v>
      </c>
      <c r="R77" s="16">
        <f t="shared" ref="R77:AF77" si="57">R69-R61</f>
        <v>0</v>
      </c>
      <c r="S77" s="16">
        <f t="shared" si="57"/>
        <v>0</v>
      </c>
      <c r="T77" s="16">
        <f t="shared" si="57"/>
        <v>0</v>
      </c>
      <c r="U77" s="16">
        <f t="shared" si="57"/>
        <v>0</v>
      </c>
      <c r="V77" s="16">
        <f t="shared" si="57"/>
        <v>0</v>
      </c>
      <c r="W77" s="16">
        <f t="shared" si="57"/>
        <v>0</v>
      </c>
      <c r="X77" s="16">
        <f t="shared" si="57"/>
        <v>0</v>
      </c>
      <c r="Y77" s="16">
        <f t="shared" si="57"/>
        <v>0</v>
      </c>
      <c r="Z77" s="16">
        <f t="shared" si="57"/>
        <v>0</v>
      </c>
      <c r="AA77" s="16">
        <f t="shared" si="57"/>
        <v>0</v>
      </c>
      <c r="AB77" s="16">
        <f t="shared" si="57"/>
        <v>0</v>
      </c>
      <c r="AC77" s="16">
        <f t="shared" si="57"/>
        <v>0</v>
      </c>
      <c r="AD77" s="16">
        <f t="shared" si="57"/>
        <v>0</v>
      </c>
      <c r="AE77" s="16">
        <f t="shared" si="57"/>
        <v>0</v>
      </c>
      <c r="AF77" s="16">
        <f t="shared" si="57"/>
        <v>0</v>
      </c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2:42" ht="15" x14ac:dyDescent="0.25">
      <c r="B78" s="17" t="s">
        <v>16</v>
      </c>
      <c r="C78" s="16">
        <f t="shared" ref="C78:Q78" si="58">C70-C62</f>
        <v>0</v>
      </c>
      <c r="D78" s="16">
        <f t="shared" si="58"/>
        <v>0</v>
      </c>
      <c r="E78" s="16">
        <f t="shared" si="58"/>
        <v>0</v>
      </c>
      <c r="F78" s="16">
        <f t="shared" si="58"/>
        <v>0</v>
      </c>
      <c r="G78" s="16">
        <f t="shared" si="58"/>
        <v>0</v>
      </c>
      <c r="H78" s="16">
        <f t="shared" si="58"/>
        <v>0</v>
      </c>
      <c r="I78" s="16">
        <f t="shared" si="58"/>
        <v>0</v>
      </c>
      <c r="J78" s="16">
        <f t="shared" si="58"/>
        <v>0</v>
      </c>
      <c r="K78" s="16">
        <f t="shared" si="58"/>
        <v>0</v>
      </c>
      <c r="L78" s="16">
        <f t="shared" si="58"/>
        <v>0</v>
      </c>
      <c r="M78" s="16">
        <f t="shared" si="58"/>
        <v>0</v>
      </c>
      <c r="N78" s="16">
        <f t="shared" si="58"/>
        <v>0</v>
      </c>
      <c r="O78" s="16">
        <f t="shared" si="58"/>
        <v>0</v>
      </c>
      <c r="P78" s="16">
        <f t="shared" si="58"/>
        <v>0</v>
      </c>
      <c r="Q78" s="16">
        <f t="shared" si="58"/>
        <v>0</v>
      </c>
      <c r="R78" s="16">
        <f t="shared" ref="R78:AF78" si="59">R70-R62</f>
        <v>0</v>
      </c>
      <c r="S78" s="16">
        <f t="shared" si="59"/>
        <v>0</v>
      </c>
      <c r="T78" s="16">
        <f t="shared" si="59"/>
        <v>0</v>
      </c>
      <c r="U78" s="16">
        <f t="shared" si="59"/>
        <v>0</v>
      </c>
      <c r="V78" s="16">
        <f t="shared" si="59"/>
        <v>0</v>
      </c>
      <c r="W78" s="16">
        <f t="shared" si="59"/>
        <v>0</v>
      </c>
      <c r="X78" s="16">
        <f t="shared" si="59"/>
        <v>0</v>
      </c>
      <c r="Y78" s="16">
        <f t="shared" si="59"/>
        <v>0</v>
      </c>
      <c r="Z78" s="16">
        <f t="shared" si="59"/>
        <v>0</v>
      </c>
      <c r="AA78" s="16">
        <f t="shared" si="59"/>
        <v>0</v>
      </c>
      <c r="AB78" s="16">
        <f t="shared" si="59"/>
        <v>0</v>
      </c>
      <c r="AC78" s="16">
        <f t="shared" si="59"/>
        <v>0</v>
      </c>
      <c r="AD78" s="16">
        <f t="shared" si="59"/>
        <v>0</v>
      </c>
      <c r="AE78" s="16">
        <f t="shared" si="59"/>
        <v>0</v>
      </c>
      <c r="AF78" s="16">
        <f t="shared" si="59"/>
        <v>0</v>
      </c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2:42" ht="15" x14ac:dyDescent="0.25">
      <c r="B79" s="18" t="s">
        <v>6</v>
      </c>
      <c r="C79" s="19">
        <f>SUM(C73:C78)</f>
        <v>0</v>
      </c>
      <c r="D79" s="19">
        <f t="shared" ref="D79:Q79" si="60">SUM(D73:D78)</f>
        <v>0</v>
      </c>
      <c r="E79" s="19">
        <f t="shared" si="60"/>
        <v>0</v>
      </c>
      <c r="F79" s="19">
        <f t="shared" si="60"/>
        <v>0</v>
      </c>
      <c r="G79" s="19">
        <f t="shared" si="60"/>
        <v>0</v>
      </c>
      <c r="H79" s="19">
        <f t="shared" si="60"/>
        <v>0</v>
      </c>
      <c r="I79" s="19">
        <f t="shared" si="60"/>
        <v>0</v>
      </c>
      <c r="J79" s="19">
        <f t="shared" si="60"/>
        <v>0</v>
      </c>
      <c r="K79" s="19">
        <f t="shared" si="60"/>
        <v>0</v>
      </c>
      <c r="L79" s="19">
        <f t="shared" si="60"/>
        <v>0</v>
      </c>
      <c r="M79" s="19">
        <f t="shared" si="60"/>
        <v>0</v>
      </c>
      <c r="N79" s="19">
        <f t="shared" si="60"/>
        <v>0</v>
      </c>
      <c r="O79" s="19">
        <f t="shared" si="60"/>
        <v>0</v>
      </c>
      <c r="P79" s="19">
        <f t="shared" si="60"/>
        <v>0</v>
      </c>
      <c r="Q79" s="19">
        <f t="shared" si="60"/>
        <v>0</v>
      </c>
      <c r="R79" s="19">
        <f t="shared" ref="R79:AF79" si="61">SUM(R73:R78)</f>
        <v>0</v>
      </c>
      <c r="S79" s="19">
        <f t="shared" si="61"/>
        <v>0</v>
      </c>
      <c r="T79" s="19">
        <f t="shared" si="61"/>
        <v>0</v>
      </c>
      <c r="U79" s="19">
        <f t="shared" si="61"/>
        <v>0</v>
      </c>
      <c r="V79" s="19">
        <f t="shared" si="61"/>
        <v>0</v>
      </c>
      <c r="W79" s="19">
        <f t="shared" si="61"/>
        <v>0</v>
      </c>
      <c r="X79" s="19">
        <f t="shared" si="61"/>
        <v>0</v>
      </c>
      <c r="Y79" s="19">
        <f t="shared" si="61"/>
        <v>0</v>
      </c>
      <c r="Z79" s="19">
        <f t="shared" si="61"/>
        <v>0</v>
      </c>
      <c r="AA79" s="19">
        <f t="shared" si="61"/>
        <v>0</v>
      </c>
      <c r="AB79" s="19">
        <f t="shared" si="61"/>
        <v>0</v>
      </c>
      <c r="AC79" s="19">
        <f t="shared" si="61"/>
        <v>0</v>
      </c>
      <c r="AD79" s="19">
        <f t="shared" si="61"/>
        <v>0</v>
      </c>
      <c r="AE79" s="19">
        <f t="shared" si="61"/>
        <v>0</v>
      </c>
      <c r="AF79" s="19">
        <f t="shared" si="61"/>
        <v>0</v>
      </c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2:42" ht="15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2:42" ht="15" x14ac:dyDescent="0.25">
      <c r="B81" s="4" t="s">
        <v>217</v>
      </c>
      <c r="C81" s="5"/>
      <c r="D81" s="5"/>
      <c r="E81" s="2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2:42" ht="15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2:42" ht="30" x14ac:dyDescent="0.25">
      <c r="B83" s="30" t="s">
        <v>184</v>
      </c>
      <c r="C83" s="7" t="str">
        <f>założenia!C17</f>
        <v>Rok n
2015</v>
      </c>
      <c r="D83" s="7" t="str">
        <f>założenia!D17</f>
        <v>Rok n+1
2016</v>
      </c>
      <c r="E83" s="7" t="str">
        <f>założenia!E17</f>
        <v>Rok n+2
2017</v>
      </c>
      <c r="F83" s="7" t="str">
        <f>założenia!F17</f>
        <v>Rok n+3
2018</v>
      </c>
      <c r="G83" s="7" t="str">
        <f>założenia!G17</f>
        <v>Rok n+4
2019</v>
      </c>
      <c r="H83" s="7" t="str">
        <f>założenia!H17</f>
        <v>Rok n+5
2020</v>
      </c>
      <c r="I83" s="7" t="str">
        <f>założenia!I17</f>
        <v>Rok n+6
2021</v>
      </c>
      <c r="J83" s="7" t="str">
        <f>założenia!J17</f>
        <v>Rok n+7
2022</v>
      </c>
      <c r="K83" s="7" t="str">
        <f>założenia!K17</f>
        <v>Rok n+8
2023</v>
      </c>
      <c r="L83" s="7" t="str">
        <f>założenia!L17</f>
        <v>Rok n+9
2024</v>
      </c>
      <c r="M83" s="7" t="str">
        <f>założenia!M17</f>
        <v>Rok n+10
2025</v>
      </c>
      <c r="N83" s="7" t="str">
        <f>założenia!N17</f>
        <v>Rok n+11
2026</v>
      </c>
      <c r="O83" s="7" t="str">
        <f>założenia!O17</f>
        <v>Rok n+12
2027</v>
      </c>
      <c r="P83" s="7" t="str">
        <f>założenia!P17</f>
        <v>Rok n+13
2028</v>
      </c>
      <c r="Q83" s="7" t="str">
        <f>założenia!Q17</f>
        <v>Rok n+14
2029</v>
      </c>
      <c r="R83" s="7" t="str">
        <f>założenia!R17</f>
        <v>Rok n+15
2030</v>
      </c>
      <c r="S83" s="7" t="str">
        <f>założenia!S17</f>
        <v>Rok n+16
2031</v>
      </c>
      <c r="T83" s="7" t="str">
        <f>założenia!T17</f>
        <v>Rok n+17
2032</v>
      </c>
      <c r="U83" s="7" t="str">
        <f>założenia!U17</f>
        <v>Rok n+18
2033</v>
      </c>
      <c r="V83" s="7" t="str">
        <f>założenia!V17</f>
        <v>Rok n+19
2034</v>
      </c>
      <c r="W83" s="7" t="str">
        <f>założenia!W17</f>
        <v>Rok n+20
2035</v>
      </c>
      <c r="X83" s="7" t="str">
        <f>założenia!X17</f>
        <v>Rok n+21
2036</v>
      </c>
      <c r="Y83" s="7" t="str">
        <f>założenia!Y17</f>
        <v>Rok n+22
2037</v>
      </c>
      <c r="Z83" s="7" t="str">
        <f>założenia!Z17</f>
        <v>Rok n+23
2038</v>
      </c>
      <c r="AA83" s="7" t="str">
        <f>założenia!AA17</f>
        <v>Rok n+24
2039</v>
      </c>
      <c r="AB83" s="7" t="str">
        <f>założenia!AB17</f>
        <v>Rok n+25
2040</v>
      </c>
      <c r="AC83" s="7" t="str">
        <f>założenia!AC17</f>
        <v>Rok n+26
2041</v>
      </c>
      <c r="AD83" s="7" t="str">
        <f>założenia!AD17</f>
        <v>Rok n+27
2042</v>
      </c>
      <c r="AE83" s="7" t="str">
        <f>założenia!AE17</f>
        <v>Rok n+28
2043</v>
      </c>
      <c r="AF83" s="7" t="str">
        <f>założenia!AF17</f>
        <v>Rok n+29
2044</v>
      </c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2:42" ht="15" x14ac:dyDescent="0.25">
      <c r="B84" s="17" t="s">
        <v>11</v>
      </c>
      <c r="C84" s="16">
        <f>założenia!$C80/założenia!$C$103*C11</f>
        <v>2112844.65</v>
      </c>
      <c r="D84" s="16">
        <f>założenia!$C80/założenia!$C103*D11</f>
        <v>2125129.65</v>
      </c>
      <c r="E84" s="16">
        <f>założenia!$C80/założenia!$C103*E11</f>
        <v>2137099.65</v>
      </c>
      <c r="F84" s="16">
        <f>założenia!$C80/założenia!$C103*F11</f>
        <v>2148895.35</v>
      </c>
      <c r="G84" s="16">
        <f>założenia!$C80/założenia!$C103*G11</f>
        <v>2160409.65</v>
      </c>
      <c r="H84" s="16">
        <f>założenia!$C80/założenia!$C103*H11</f>
        <v>2171644.65</v>
      </c>
      <c r="I84" s="16">
        <f>założenia!$C80/założenia!$C103*I11</f>
        <v>2182495.35</v>
      </c>
      <c r="J84" s="16">
        <f>założenia!$C80/założenia!$C103*J11</f>
        <v>2192854.65</v>
      </c>
      <c r="K84" s="16">
        <f>założenia!$C80/założenia!$C103*K11</f>
        <v>2202724.65</v>
      </c>
      <c r="L84" s="16">
        <f>założenia!$C80/założenia!$C103*L11</f>
        <v>2212035</v>
      </c>
      <c r="M84" s="16">
        <f>założenia!$C80/założenia!$C103*M11</f>
        <v>2220820.35</v>
      </c>
      <c r="N84" s="16">
        <f>założenia!$C80/założenia!$C103*N11</f>
        <v>2229079.65</v>
      </c>
      <c r="O84" s="16">
        <f>założenia!$C80/założenia!$C103*O11</f>
        <v>2236849.65</v>
      </c>
      <c r="P84" s="16">
        <f>założenia!$C80/założenia!$C103*P11</f>
        <v>2244130.35</v>
      </c>
      <c r="Q84" s="16">
        <f>założenia!$C80/założenia!$C103*Q11</f>
        <v>2250919.65</v>
      </c>
      <c r="R84" s="16">
        <f>założenia!$C80/założenia!$C103*R11</f>
        <v>2257219.65</v>
      </c>
      <c r="S84" s="16">
        <f>założenia!$C80/założenia!$C103*S11</f>
        <v>2263065</v>
      </c>
      <c r="T84" s="16">
        <f>założenia!$C80/założenia!$C103*T11</f>
        <v>2268490.35</v>
      </c>
      <c r="U84" s="16">
        <f>założenia!$C80/założenia!$C103*U11</f>
        <v>2273494.65</v>
      </c>
      <c r="V84" s="16">
        <f>założenia!$C80/założenia!$C103*V11</f>
        <v>2278185</v>
      </c>
      <c r="W84" s="16">
        <f>założenia!$C80/założenia!$C103*W11</f>
        <v>2282524.65</v>
      </c>
      <c r="X84" s="16">
        <f>założenia!$C80/założenia!$C103*X11</f>
        <v>2286655.35</v>
      </c>
      <c r="Y84" s="16">
        <f>założenia!$C80/założenia!$C103*Y11</f>
        <v>2290575</v>
      </c>
      <c r="Z84" s="16">
        <f>założenia!$C80/założenia!$C103*Z11</f>
        <v>2294320.35</v>
      </c>
      <c r="AA84" s="16">
        <f>założenia!$C80/założenia!$C103*AA11</f>
        <v>2297959.65</v>
      </c>
      <c r="AB84" s="16">
        <f>założenia!$C80/założenia!$C103*AB11</f>
        <v>2301495</v>
      </c>
      <c r="AC84" s="16">
        <f>założenia!$C80/założenia!$C103*AC11</f>
        <v>2304960</v>
      </c>
      <c r="AD84" s="16">
        <f>założenia!$C80/założenia!$C103*AD11</f>
        <v>2308320</v>
      </c>
      <c r="AE84" s="16">
        <f>założenia!$C80/założenia!$C103*AE11</f>
        <v>2311645.35</v>
      </c>
      <c r="AF84" s="16">
        <f>założenia!$C80/założenia!$C103*AF11</f>
        <v>2314864.65</v>
      </c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2:42" ht="15" x14ac:dyDescent="0.25">
      <c r="B85" s="17" t="s">
        <v>12</v>
      </c>
      <c r="C85" s="16">
        <f>założenia!$C81/założenia!$C$103*C11</f>
        <v>1710398.05</v>
      </c>
      <c r="D85" s="16">
        <f>założenia!$C81/założenia!$C$103*D11</f>
        <v>1720343.05</v>
      </c>
      <c r="E85" s="16">
        <f>założenia!$C81/założenia!$C$103*E11</f>
        <v>1730033.05</v>
      </c>
      <c r="F85" s="16">
        <f>założenia!$C81/założenia!$C$103*F11</f>
        <v>1739581.95</v>
      </c>
      <c r="G85" s="16">
        <f>założenia!$C81/założenia!$C$103*G11</f>
        <v>1748903.05</v>
      </c>
      <c r="H85" s="16">
        <f>założenia!$C81/założenia!$C$103*H11</f>
        <v>1757998.05</v>
      </c>
      <c r="I85" s="16">
        <f>założenia!$C81/założenia!$C$103*I11</f>
        <v>1766781.95</v>
      </c>
      <c r="J85" s="16">
        <f>założenia!$C81/założenia!$C$103*J11</f>
        <v>1775168.05</v>
      </c>
      <c r="K85" s="16">
        <f>założenia!$C81/założenia!$C$103*K11</f>
        <v>1783158.05</v>
      </c>
      <c r="L85" s="16">
        <f>założenia!$C81/założenia!$C$103*L11</f>
        <v>1790695</v>
      </c>
      <c r="M85" s="16">
        <f>założenia!$C81/założenia!$C$103*M11</f>
        <v>1797806.95</v>
      </c>
      <c r="N85" s="16">
        <f>założenia!$C81/założenia!$C$103*N11</f>
        <v>1804493.05</v>
      </c>
      <c r="O85" s="16">
        <f>założenia!$C81/założenia!$C$103*O11</f>
        <v>1810783.05</v>
      </c>
      <c r="P85" s="16">
        <f>założenia!$C81/założenia!$C$103*P11</f>
        <v>1816676.95</v>
      </c>
      <c r="Q85" s="16">
        <f>założenia!$C81/założenia!$C$103*Q11</f>
        <v>1822173.05</v>
      </c>
      <c r="R85" s="16">
        <f>założenia!$C81/założenia!$C$103*R11</f>
        <v>1827273.05</v>
      </c>
      <c r="S85" s="16">
        <f>założenia!$C81/założenia!$C$103*S11</f>
        <v>1832005</v>
      </c>
      <c r="T85" s="16">
        <f>założenia!$C81/założenia!$C$103*T11</f>
        <v>1836396.95</v>
      </c>
      <c r="U85" s="16">
        <f>założenia!$C81/założenia!$C$103*U11</f>
        <v>1840448.05</v>
      </c>
      <c r="V85" s="16">
        <f>założenia!$C81/założenia!$C$103*V11</f>
        <v>1844245</v>
      </c>
      <c r="W85" s="16">
        <f>założenia!$C81/założenia!$C$103*W11</f>
        <v>1847758.05</v>
      </c>
      <c r="X85" s="16">
        <f>założenia!$C81/założenia!$C$103*X11</f>
        <v>1851101.95</v>
      </c>
      <c r="Y85" s="16">
        <f>założenia!$C81/założenia!$C$103*Y11</f>
        <v>1854275</v>
      </c>
      <c r="Z85" s="16">
        <f>założenia!$C81/założenia!$C$103*Z11</f>
        <v>1857306.95</v>
      </c>
      <c r="AA85" s="16">
        <f>założenia!$C81/założenia!$C$103*AA11</f>
        <v>1860253.05</v>
      </c>
      <c r="AB85" s="16">
        <f>założenia!$C81/założenia!$C$103*AB11</f>
        <v>1863115</v>
      </c>
      <c r="AC85" s="16">
        <f>założenia!$C81/założenia!$C$103*AC11</f>
        <v>1865920</v>
      </c>
      <c r="AD85" s="16">
        <f>założenia!$C81/założenia!$C$103*AD11</f>
        <v>1868640</v>
      </c>
      <c r="AE85" s="16">
        <f>założenia!$C81/założenia!$C$103*AE11</f>
        <v>1871331.95</v>
      </c>
      <c r="AF85" s="16">
        <f>założenia!$C81/założenia!$C$103*AF11</f>
        <v>1873938.05</v>
      </c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2:42" ht="15" x14ac:dyDescent="0.25">
      <c r="B86" s="17" t="s">
        <v>13</v>
      </c>
      <c r="C86" s="16">
        <f>założenia!$C82/założenia!$C$103*C11</f>
        <v>905504.85</v>
      </c>
      <c r="D86" s="16">
        <f>założenia!$C82/założenia!$C$103*D11</f>
        <v>910769.85</v>
      </c>
      <c r="E86" s="16">
        <f>założenia!$C82/założenia!$C$103*E11</f>
        <v>915899.85</v>
      </c>
      <c r="F86" s="16">
        <f>założenia!$C82/założenia!$C$103*F11</f>
        <v>920955.15</v>
      </c>
      <c r="G86" s="16">
        <f>założenia!$C82/założenia!$C$103*G11</f>
        <v>925889.85</v>
      </c>
      <c r="H86" s="16">
        <f>założenia!$C82/założenia!$C$103*H11</f>
        <v>930704.85</v>
      </c>
      <c r="I86" s="16">
        <f>założenia!$C82/założenia!$C$103*I11</f>
        <v>935355.15</v>
      </c>
      <c r="J86" s="16">
        <f>założenia!$C82/założenia!$C$103*J11</f>
        <v>939794.85</v>
      </c>
      <c r="K86" s="16">
        <f>założenia!$C82/założenia!$C$103*K11</f>
        <v>944024.85</v>
      </c>
      <c r="L86" s="16">
        <f>założenia!$C82/założenia!$C$103*L11</f>
        <v>948015</v>
      </c>
      <c r="M86" s="16">
        <f>założenia!$C82/założenia!$C$103*M11</f>
        <v>951780.15</v>
      </c>
      <c r="N86" s="16">
        <f>założenia!$C82/założenia!$C$103*N11</f>
        <v>955319.85</v>
      </c>
      <c r="O86" s="16">
        <f>założenia!$C82/założenia!$C$103*O11</f>
        <v>958649.85</v>
      </c>
      <c r="P86" s="16">
        <f>założenia!$C82/założenia!$C$103*P11</f>
        <v>961770.15</v>
      </c>
      <c r="Q86" s="16">
        <f>założenia!$C82/założenia!$C$103*Q11</f>
        <v>964679.85</v>
      </c>
      <c r="R86" s="16">
        <f>założenia!$C82/założenia!$C$103*R11</f>
        <v>967379.85</v>
      </c>
      <c r="S86" s="16">
        <f>założenia!$C82/założenia!$C$103*S11</f>
        <v>969885</v>
      </c>
      <c r="T86" s="16">
        <f>założenia!$C82/założenia!$C$103*T11</f>
        <v>972210.15</v>
      </c>
      <c r="U86" s="16">
        <f>założenia!$C82/założenia!$C$103*U11</f>
        <v>974354.85</v>
      </c>
      <c r="V86" s="16">
        <f>założenia!$C82/założenia!$C$103*V11</f>
        <v>976365</v>
      </c>
      <c r="W86" s="16">
        <f>założenia!$C82/założenia!$C$103*W11</f>
        <v>978224.85</v>
      </c>
      <c r="X86" s="16">
        <f>założenia!$C82/założenia!$C$103*X11</f>
        <v>979995.15</v>
      </c>
      <c r="Y86" s="16">
        <f>założenia!$C82/założenia!$C$103*Y11</f>
        <v>981675</v>
      </c>
      <c r="Z86" s="16">
        <f>założenia!$C82/założenia!$C$103*Z11</f>
        <v>983280.15</v>
      </c>
      <c r="AA86" s="16">
        <f>założenia!$C82/założenia!$C$103*AA11</f>
        <v>984839.85</v>
      </c>
      <c r="AB86" s="16">
        <f>założenia!$C82/założenia!$C$103*AB11</f>
        <v>986355</v>
      </c>
      <c r="AC86" s="16">
        <f>założenia!$C82/założenia!$C$103*AC11</f>
        <v>987840</v>
      </c>
      <c r="AD86" s="16">
        <f>założenia!$C82/założenia!$C$103*AD11</f>
        <v>989280</v>
      </c>
      <c r="AE86" s="16">
        <f>założenia!$C82/założenia!$C$103*AE11</f>
        <v>990705.15</v>
      </c>
      <c r="AF86" s="16">
        <f>założenia!$C82/założenia!$C$103*AF11</f>
        <v>992084.85</v>
      </c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2:42" ht="15" x14ac:dyDescent="0.25">
      <c r="B87" s="17" t="s">
        <v>14</v>
      </c>
      <c r="C87" s="16">
        <f>założenia!$C83*(1+założenia!C$20)</f>
        <v>1402160</v>
      </c>
      <c r="D87" s="16">
        <f>C87*(1+założenia!D$20)</f>
        <v>1437213.9999999998</v>
      </c>
      <c r="E87" s="16">
        <f>D87*(1+założenia!E$20)</f>
        <v>1476018.7779999997</v>
      </c>
      <c r="F87" s="16">
        <f>E87*(1+założenia!F$20)</f>
        <v>1514395.2662279997</v>
      </c>
      <c r="G87" s="16">
        <f>F87*(1+założenia!G$20)</f>
        <v>1556798.3336823836</v>
      </c>
      <c r="H87" s="16">
        <f>G87*(1+założenia!H$20)</f>
        <v>1600388.6870254904</v>
      </c>
      <c r="I87" s="16">
        <f>H87*(1+założenia!I$20)</f>
        <v>1645199.5702622042</v>
      </c>
      <c r="J87" s="16">
        <f>I87*(1+założenia!J$20)</f>
        <v>1691265.1582295459</v>
      </c>
      <c r="K87" s="16">
        <f>J87*(1+założenia!K$20)</f>
        <v>1738620.5826599733</v>
      </c>
      <c r="L87" s="16">
        <f>K87*(1+założenia!L$20)</f>
        <v>1787301.9589744527</v>
      </c>
      <c r="M87" s="16">
        <f>L87*(1+założenia!M$20)</f>
        <v>1837346.4138257373</v>
      </c>
      <c r="N87" s="16">
        <f>M87*(1+założenia!N$20)</f>
        <v>1888792.113412858</v>
      </c>
      <c r="O87" s="16">
        <f>N87*(1+założenia!O$20)</f>
        <v>1941678.2925884181</v>
      </c>
      <c r="P87" s="16">
        <f>O87*(1+założenia!P$20)</f>
        <v>1996045.2847808939</v>
      </c>
      <c r="Q87" s="16">
        <f>P87*(1+założenia!Q$20)</f>
        <v>2051934.5527547591</v>
      </c>
      <c r="R87" s="16">
        <f>Q87*(1+założenia!R$20)</f>
        <v>2109388.7202318925</v>
      </c>
      <c r="S87" s="16">
        <f>R87*(1+założenia!S$20)</f>
        <v>2168451.6043983856</v>
      </c>
      <c r="T87" s="16">
        <f>S87*(1+założenia!T$20)</f>
        <v>2229168.2493215404</v>
      </c>
      <c r="U87" s="16">
        <f>T87*(1+założenia!U$20)</f>
        <v>2291584.9603025434</v>
      </c>
      <c r="V87" s="16">
        <f>U87*(1+założenia!V$20)</f>
        <v>2355749.3391910144</v>
      </c>
      <c r="W87" s="16">
        <f>V87*(1+założenia!W$20)</f>
        <v>2421710.3206883627</v>
      </c>
      <c r="X87" s="16">
        <f>W87*(1+założenia!X$20)</f>
        <v>2489518.209667637</v>
      </c>
      <c r="Y87" s="16">
        <f>X87*(1+założenia!Y$20)</f>
        <v>2559224.719538331</v>
      </c>
      <c r="Z87" s="16">
        <f>Y87*(1+założenia!Z$20)</f>
        <v>2630883.0116854045</v>
      </c>
      <c r="AA87" s="16">
        <f>Z87*(1+założenia!AA$20)</f>
        <v>2704547.7360125957</v>
      </c>
      <c r="AB87" s="16">
        <f>AA87*(1+założenia!AB$20)</f>
        <v>2780275.0726209483</v>
      </c>
      <c r="AC87" s="16">
        <f>AB87*(1+założenia!AC$20)</f>
        <v>2858122.7746543349</v>
      </c>
      <c r="AD87" s="16">
        <f>AC87*(1+założenia!AD$20)</f>
        <v>2938150.2123446562</v>
      </c>
      <c r="AE87" s="16">
        <f>AD87*(1+założenia!AE$20)</f>
        <v>3020418.4182903068</v>
      </c>
      <c r="AF87" s="16">
        <f>AE87*(1+założenia!AF$20)</f>
        <v>3104990.1340024355</v>
      </c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2:42" ht="15" x14ac:dyDescent="0.25">
      <c r="B88" s="17" t="s">
        <v>15</v>
      </c>
      <c r="C88" s="16">
        <f>założenia!$C84*(1+założenia!C$20)</f>
        <v>350540</v>
      </c>
      <c r="D88" s="16">
        <f>C88*(1+założenia!D$20)</f>
        <v>359303.49999999994</v>
      </c>
      <c r="E88" s="16">
        <f>D88*(1+założenia!E$20)</f>
        <v>369004.69449999993</v>
      </c>
      <c r="F88" s="16">
        <f>E88*(1+założenia!F$20)</f>
        <v>378598.81655699993</v>
      </c>
      <c r="G88" s="16">
        <f>F88*(1+założenia!G$20)</f>
        <v>389199.58342059591</v>
      </c>
      <c r="H88" s="16">
        <f>G88*(1+założenia!H$20)</f>
        <v>400097.17175637261</v>
      </c>
      <c r="I88" s="16">
        <f>H88*(1+założenia!I$20)</f>
        <v>411299.89256555104</v>
      </c>
      <c r="J88" s="16">
        <f>I88*(1+założenia!J$20)</f>
        <v>422816.28955738648</v>
      </c>
      <c r="K88" s="16">
        <f>J88*(1+założenia!K$20)</f>
        <v>434655.14566499332</v>
      </c>
      <c r="L88" s="16">
        <f>K88*(1+założenia!L$20)</f>
        <v>446825.48974361317</v>
      </c>
      <c r="M88" s="16">
        <f>L88*(1+założenia!M$20)</f>
        <v>459336.60345643433</v>
      </c>
      <c r="N88" s="16">
        <f>M88*(1+założenia!N$20)</f>
        <v>472198.0283532145</v>
      </c>
      <c r="O88" s="16">
        <f>N88*(1+założenia!O$20)</f>
        <v>485419.57314710453</v>
      </c>
      <c r="P88" s="16">
        <f>O88*(1+założenia!P$20)</f>
        <v>499011.32119522349</v>
      </c>
      <c r="Q88" s="16">
        <f>P88*(1+założenia!Q$20)</f>
        <v>512983.63818868977</v>
      </c>
      <c r="R88" s="16">
        <f>Q88*(1+założenia!R$20)</f>
        <v>527347.18005797314</v>
      </c>
      <c r="S88" s="16">
        <f>R88*(1+założenia!S$20)</f>
        <v>542112.90109959641</v>
      </c>
      <c r="T88" s="16">
        <f>S88*(1+założenia!T$20)</f>
        <v>557292.06233038509</v>
      </c>
      <c r="U88" s="16">
        <f>T88*(1+założenia!U$20)</f>
        <v>572896.24007563584</v>
      </c>
      <c r="V88" s="16">
        <f>U88*(1+założenia!V$20)</f>
        <v>588937.3347977536</v>
      </c>
      <c r="W88" s="16">
        <f>V88*(1+założenia!W$20)</f>
        <v>605427.58017209067</v>
      </c>
      <c r="X88" s="16">
        <f>W88*(1+założenia!X$20)</f>
        <v>622379.55241690925</v>
      </c>
      <c r="Y88" s="16">
        <f>X88*(1+założenia!Y$20)</f>
        <v>639806.17988458276</v>
      </c>
      <c r="Z88" s="16">
        <f>Y88*(1+założenia!Z$20)</f>
        <v>657720.75292135112</v>
      </c>
      <c r="AA88" s="16">
        <f>Z88*(1+założenia!AA$20)</f>
        <v>676136.93400314893</v>
      </c>
      <c r="AB88" s="16">
        <f>AA88*(1+założenia!AB$20)</f>
        <v>695068.76815523708</v>
      </c>
      <c r="AC88" s="16">
        <f>AB88*(1+założenia!AC$20)</f>
        <v>714530.69366358372</v>
      </c>
      <c r="AD88" s="16">
        <f>AC88*(1+założenia!AD$20)</f>
        <v>734537.55308616406</v>
      </c>
      <c r="AE88" s="16">
        <f>AD88*(1+założenia!AE$20)</f>
        <v>755104.6045725767</v>
      </c>
      <c r="AF88" s="16">
        <f>AE88*(1+założenia!AF$20)</f>
        <v>776247.53350060887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2:42" ht="15" x14ac:dyDescent="0.25">
      <c r="B89" s="17" t="s">
        <v>16</v>
      </c>
      <c r="C89" s="16">
        <f>założenia!$C85/założenia!$C$103*C11</f>
        <v>1307951.45</v>
      </c>
      <c r="D89" s="16">
        <f>założenia!$C85/założenia!$C$103*D11</f>
        <v>1315556.45</v>
      </c>
      <c r="E89" s="16">
        <f>założenia!$C85/założenia!$C$103*E11</f>
        <v>1322966.45</v>
      </c>
      <c r="F89" s="16">
        <f>założenia!$C85/założenia!$C$103*F11</f>
        <v>1330268.55</v>
      </c>
      <c r="G89" s="16">
        <f>założenia!$C85/założenia!$C$103*G11</f>
        <v>1337396.45</v>
      </c>
      <c r="H89" s="16">
        <f>założenia!$C85/założenia!$C$103*H11</f>
        <v>1344351.45</v>
      </c>
      <c r="I89" s="16">
        <f>założenia!$C85/założenia!$C$103*I11</f>
        <v>1351068.55</v>
      </c>
      <c r="J89" s="16">
        <f>założenia!$C85/założenia!$C$103*J11</f>
        <v>1357481.45</v>
      </c>
      <c r="K89" s="16">
        <f>założenia!$C85/założenia!$C$103*K11</f>
        <v>1363591.45</v>
      </c>
      <c r="L89" s="16">
        <f>założenia!$C85/założenia!$C$103*L11</f>
        <v>1369355</v>
      </c>
      <c r="M89" s="16">
        <f>założenia!$C85/założenia!$C$103*M11</f>
        <v>1374793.55</v>
      </c>
      <c r="N89" s="16">
        <f>założenia!$C85/założenia!$C$103*N11</f>
        <v>1379906.45</v>
      </c>
      <c r="O89" s="16">
        <f>założenia!$C85/założenia!$C$103*O11</f>
        <v>1384716.45</v>
      </c>
      <c r="P89" s="16">
        <f>założenia!$C85/założenia!$C$103*P11</f>
        <v>1389223.55</v>
      </c>
      <c r="Q89" s="16">
        <f>założenia!$C85/założenia!$C$103*Q11</f>
        <v>1393426.45</v>
      </c>
      <c r="R89" s="16">
        <f>założenia!$C85/założenia!$C$103*R11</f>
        <v>1397326.45</v>
      </c>
      <c r="S89" s="16">
        <f>założenia!$C85/założenia!$C$103*S11</f>
        <v>1400945</v>
      </c>
      <c r="T89" s="16">
        <f>założenia!$C85/założenia!$C$103*T11</f>
        <v>1404303.55</v>
      </c>
      <c r="U89" s="16">
        <f>założenia!$C85/założenia!$C$103*U11</f>
        <v>1407401.45</v>
      </c>
      <c r="V89" s="16">
        <f>założenia!$C85/założenia!$C$103*V11</f>
        <v>1410305</v>
      </c>
      <c r="W89" s="16">
        <f>założenia!$C85/założenia!$C$103*W11</f>
        <v>1412991.45</v>
      </c>
      <c r="X89" s="16">
        <f>założenia!$C85/założenia!$C$103*X11</f>
        <v>1415548.55</v>
      </c>
      <c r="Y89" s="16">
        <f>założenia!$C85/założenia!$C$103*Y11</f>
        <v>1417975</v>
      </c>
      <c r="Z89" s="16">
        <f>założenia!$C85/założenia!$C$103*Z11</f>
        <v>1420293.55</v>
      </c>
      <c r="AA89" s="16">
        <f>założenia!$C85/założenia!$C$103*AA11</f>
        <v>1422546.45</v>
      </c>
      <c r="AB89" s="16">
        <f>założenia!$C85/założenia!$C$103*AB11</f>
        <v>1424735</v>
      </c>
      <c r="AC89" s="16">
        <f>założenia!$C85/założenia!$C$103*AC11</f>
        <v>1426880</v>
      </c>
      <c r="AD89" s="16">
        <f>założenia!$C85/założenia!$C$103*AD11</f>
        <v>1428960</v>
      </c>
      <c r="AE89" s="16">
        <f>założenia!$C85/założenia!$C$103*AE11</f>
        <v>1431018.55</v>
      </c>
      <c r="AF89" s="16">
        <f>założenia!$C85/założenia!$C$103*AF11</f>
        <v>1433011.45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2:42" ht="15" x14ac:dyDescent="0.25">
      <c r="B90" s="18" t="s">
        <v>6</v>
      </c>
      <c r="C90" s="19">
        <f>SUM(C84:C89)</f>
        <v>7789399</v>
      </c>
      <c r="D90" s="19">
        <f t="shared" ref="D90:Q90" si="62">SUM(D84:D89)</f>
        <v>7868316.5</v>
      </c>
      <c r="E90" s="19">
        <f t="shared" si="62"/>
        <v>7951022.4725000001</v>
      </c>
      <c r="F90" s="19">
        <f t="shared" si="62"/>
        <v>8032695.0827850001</v>
      </c>
      <c r="G90" s="19">
        <f t="shared" si="62"/>
        <v>8118596.9171029795</v>
      </c>
      <c r="H90" s="19">
        <f t="shared" si="62"/>
        <v>8205184.858781863</v>
      </c>
      <c r="I90" s="19">
        <f t="shared" si="62"/>
        <v>8292200.4628277551</v>
      </c>
      <c r="J90" s="19">
        <f t="shared" si="62"/>
        <v>8379380.4477869319</v>
      </c>
      <c r="K90" s="19">
        <f t="shared" si="62"/>
        <v>8466774.7283249665</v>
      </c>
      <c r="L90" s="19">
        <f t="shared" si="62"/>
        <v>8554227.4487180654</v>
      </c>
      <c r="M90" s="19">
        <f t="shared" si="62"/>
        <v>8641884.017282173</v>
      </c>
      <c r="N90" s="19">
        <f t="shared" si="62"/>
        <v>8729789.1417660713</v>
      </c>
      <c r="O90" s="19">
        <f t="shared" si="62"/>
        <v>8818096.8657355215</v>
      </c>
      <c r="P90" s="19">
        <f t="shared" si="62"/>
        <v>8906857.6059761178</v>
      </c>
      <c r="Q90" s="19">
        <f t="shared" si="62"/>
        <v>8996117.1909434479</v>
      </c>
      <c r="R90" s="19">
        <f t="shared" ref="R90:AF90" si="63">SUM(R84:R89)</f>
        <v>9085934.9002898652</v>
      </c>
      <c r="S90" s="19">
        <f t="shared" si="63"/>
        <v>9176464.5054979809</v>
      </c>
      <c r="T90" s="19">
        <f t="shared" si="63"/>
        <v>9267861.3116519246</v>
      </c>
      <c r="U90" s="19">
        <f t="shared" si="63"/>
        <v>9360180.2003781796</v>
      </c>
      <c r="V90" s="19">
        <f t="shared" si="63"/>
        <v>9453786.673988767</v>
      </c>
      <c r="W90" s="19">
        <f t="shared" si="63"/>
        <v>9548636.900860453</v>
      </c>
      <c r="X90" s="19">
        <f t="shared" si="63"/>
        <v>9645198.7620845474</v>
      </c>
      <c r="Y90" s="19">
        <f t="shared" si="63"/>
        <v>9743530.8994229138</v>
      </c>
      <c r="Z90" s="19">
        <f t="shared" si="63"/>
        <v>9843804.7646067552</v>
      </c>
      <c r="AA90" s="19">
        <f t="shared" si="63"/>
        <v>9946283.670015743</v>
      </c>
      <c r="AB90" s="19">
        <f t="shared" si="63"/>
        <v>10051043.840776186</v>
      </c>
      <c r="AC90" s="19">
        <f t="shared" si="63"/>
        <v>10158253.468317918</v>
      </c>
      <c r="AD90" s="19">
        <f t="shared" si="63"/>
        <v>10267887.765430819</v>
      </c>
      <c r="AE90" s="19">
        <f t="shared" si="63"/>
        <v>10380224.022862885</v>
      </c>
      <c r="AF90" s="19">
        <f t="shared" si="63"/>
        <v>10495136.667503042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2:42" ht="30" x14ac:dyDescent="0.25">
      <c r="B91" s="30" t="s">
        <v>185</v>
      </c>
      <c r="C91" s="7" t="str">
        <f>założenia!C17</f>
        <v>Rok n
2015</v>
      </c>
      <c r="D91" s="7" t="str">
        <f>założenia!D17</f>
        <v>Rok n+1
2016</v>
      </c>
      <c r="E91" s="7" t="str">
        <f>założenia!E17</f>
        <v>Rok n+2
2017</v>
      </c>
      <c r="F91" s="7" t="str">
        <f>założenia!F17</f>
        <v>Rok n+3
2018</v>
      </c>
      <c r="G91" s="7" t="str">
        <f>założenia!G17</f>
        <v>Rok n+4
2019</v>
      </c>
      <c r="H91" s="7" t="str">
        <f>założenia!H17</f>
        <v>Rok n+5
2020</v>
      </c>
      <c r="I91" s="7" t="str">
        <f>założenia!I17</f>
        <v>Rok n+6
2021</v>
      </c>
      <c r="J91" s="7" t="str">
        <f>założenia!J17</f>
        <v>Rok n+7
2022</v>
      </c>
      <c r="K91" s="7" t="str">
        <f>założenia!K17</f>
        <v>Rok n+8
2023</v>
      </c>
      <c r="L91" s="7" t="str">
        <f>założenia!L17</f>
        <v>Rok n+9
2024</v>
      </c>
      <c r="M91" s="7" t="str">
        <f>założenia!M17</f>
        <v>Rok n+10
2025</v>
      </c>
      <c r="N91" s="7" t="str">
        <f>założenia!N17</f>
        <v>Rok n+11
2026</v>
      </c>
      <c r="O91" s="7" t="str">
        <f>założenia!O17</f>
        <v>Rok n+12
2027</v>
      </c>
      <c r="P91" s="7" t="str">
        <f>założenia!P17</f>
        <v>Rok n+13
2028</v>
      </c>
      <c r="Q91" s="7" t="str">
        <f>założenia!Q17</f>
        <v>Rok n+14
2029</v>
      </c>
      <c r="R91" s="7" t="str">
        <f>założenia!R17</f>
        <v>Rok n+15
2030</v>
      </c>
      <c r="S91" s="7" t="str">
        <f>założenia!S17</f>
        <v>Rok n+16
2031</v>
      </c>
      <c r="T91" s="7" t="str">
        <f>założenia!T17</f>
        <v>Rok n+17
2032</v>
      </c>
      <c r="U91" s="7" t="str">
        <f>założenia!U17</f>
        <v>Rok n+18
2033</v>
      </c>
      <c r="V91" s="7" t="str">
        <f>założenia!V17</f>
        <v>Rok n+19
2034</v>
      </c>
      <c r="W91" s="7" t="str">
        <f>założenia!W17</f>
        <v>Rok n+20
2035</v>
      </c>
      <c r="X91" s="7" t="str">
        <f>założenia!X17</f>
        <v>Rok n+21
2036</v>
      </c>
      <c r="Y91" s="7" t="str">
        <f>założenia!Y17</f>
        <v>Rok n+22
2037</v>
      </c>
      <c r="Z91" s="7" t="str">
        <f>założenia!Z17</f>
        <v>Rok n+23
2038</v>
      </c>
      <c r="AA91" s="7" t="str">
        <f>założenia!AA17</f>
        <v>Rok n+24
2039</v>
      </c>
      <c r="AB91" s="7" t="str">
        <f>założenia!AB17</f>
        <v>Rok n+25
2040</v>
      </c>
      <c r="AC91" s="7" t="str">
        <f>założenia!AC17</f>
        <v>Rok n+26
2041</v>
      </c>
      <c r="AD91" s="7" t="str">
        <f>założenia!AD17</f>
        <v>Rok n+27
2042</v>
      </c>
      <c r="AE91" s="7" t="str">
        <f>założenia!AE17</f>
        <v>Rok n+28
2043</v>
      </c>
      <c r="AF91" s="7" t="str">
        <f>założenia!AF17</f>
        <v>Rok n+29
2044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2:42" ht="15" x14ac:dyDescent="0.25">
      <c r="B92" s="17" t="s">
        <v>11</v>
      </c>
      <c r="C92" s="16">
        <f>założenia!$C88/założenia!$C$104*C$12</f>
        <v>1509180</v>
      </c>
      <c r="D92" s="16">
        <f>założenia!$C88/założenia!$C104*D12</f>
        <v>1517970</v>
      </c>
      <c r="E92" s="16">
        <f>założenia!$C88/założenia!$C104*E12</f>
        <v>1526520</v>
      </c>
      <c r="F92" s="16">
        <f>założenia!$C88/założenia!$C104*F12</f>
        <v>1534920</v>
      </c>
      <c r="G92" s="16">
        <f>założenia!$C88/założenia!$C104*G12</f>
        <v>1543170</v>
      </c>
      <c r="H92" s="16">
        <f>założenia!$C88/założenia!$C104*H12</f>
        <v>1551210</v>
      </c>
      <c r="I92" s="16">
        <f>założenia!$C88/założenia!$C104*I12</f>
        <v>1558950</v>
      </c>
      <c r="J92" s="16">
        <f>założenia!$C88/założenia!$C104*J12</f>
        <v>1566360</v>
      </c>
      <c r="K92" s="16">
        <f>założenia!$C88/założenia!$C104*K12</f>
        <v>1573410</v>
      </c>
      <c r="L92" s="16">
        <f>założenia!$C88/założenia!$C104*L12</f>
        <v>1580070</v>
      </c>
      <c r="M92" s="16">
        <f>założenia!$C88/założenia!$C104*M12</f>
        <v>1586340</v>
      </c>
      <c r="N92" s="16">
        <f>założenia!$C88/założenia!$C104*N12</f>
        <v>1592250</v>
      </c>
      <c r="O92" s="16">
        <f>założenia!$C88/założenia!$C104*O12</f>
        <v>1597800</v>
      </c>
      <c r="P92" s="16">
        <f>założenia!$C88/założenia!$C104*P12</f>
        <v>1603020</v>
      </c>
      <c r="Q92" s="16">
        <f>założenia!$C88/założenia!$C104*Q12</f>
        <v>1607880</v>
      </c>
      <c r="R92" s="16">
        <f>założenia!$C88/założenia!$C104*R12</f>
        <v>1612380</v>
      </c>
      <c r="S92" s="16">
        <f>założenia!$C88/założenia!$C104*S12</f>
        <v>1616550</v>
      </c>
      <c r="T92" s="16">
        <f>założenia!$C88/założenia!$C104*T12</f>
        <v>1620420</v>
      </c>
      <c r="U92" s="16">
        <f>założenia!$C88/założenia!$C104*U12</f>
        <v>1624020</v>
      </c>
      <c r="V92" s="16">
        <f>założenia!$C88/założenia!$C104*V12</f>
        <v>1627350</v>
      </c>
      <c r="W92" s="16">
        <f>założenia!$C88/założenia!$C104*W12</f>
        <v>1630470</v>
      </c>
      <c r="X92" s="16">
        <f>założenia!$C88/założenia!$C104*X12</f>
        <v>1633410</v>
      </c>
      <c r="Y92" s="16">
        <f>założenia!$C88/założenia!$C104*Y12</f>
        <v>1636200</v>
      </c>
      <c r="Z92" s="16">
        <f>założenia!$C88/założenia!$C104*Z12</f>
        <v>1638900</v>
      </c>
      <c r="AA92" s="16">
        <f>założenia!$C88/założenia!$C104*AA12</f>
        <v>1641510</v>
      </c>
      <c r="AB92" s="16">
        <f>założenia!$C88/założenia!$C104*AB12</f>
        <v>1644030</v>
      </c>
      <c r="AC92" s="16">
        <f>założenia!$C88/założenia!$C104*AC12</f>
        <v>1646490</v>
      </c>
      <c r="AD92" s="16">
        <f>założenia!$C88/założenia!$C104*AD12</f>
        <v>1648890</v>
      </c>
      <c r="AE92" s="16">
        <f>założenia!$C88/założenia!$C104*AE12</f>
        <v>1651260</v>
      </c>
      <c r="AF92" s="16">
        <f>założenia!$C88/założenia!$C104*AF12</f>
        <v>1653570</v>
      </c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2:42" ht="15" x14ac:dyDescent="0.25">
      <c r="B93" s="17" t="s">
        <v>12</v>
      </c>
      <c r="C93" s="16">
        <f>założenia!$C89/założenia!$C$104*C$12</f>
        <v>2314076</v>
      </c>
      <c r="D93" s="16">
        <f>założenia!$C89/założenia!$C$104*D$12</f>
        <v>2327554</v>
      </c>
      <c r="E93" s="16">
        <f>założenia!$C89/założenia!$C$104*E$12</f>
        <v>2340664</v>
      </c>
      <c r="F93" s="16">
        <f>założenia!$C89/założenia!$C$104*F$12</f>
        <v>2353544</v>
      </c>
      <c r="G93" s="16">
        <f>założenia!$C89/założenia!$C$104*G$12</f>
        <v>2366194</v>
      </c>
      <c r="H93" s="16">
        <f>założenia!$C89/założenia!$C$104*H$12</f>
        <v>2378522</v>
      </c>
      <c r="I93" s="16">
        <f>założenia!$C89/założenia!$C$104*I$12</f>
        <v>2390390</v>
      </c>
      <c r="J93" s="16">
        <f>założenia!$C89/założenia!$C$104*J$12</f>
        <v>2401752</v>
      </c>
      <c r="K93" s="16">
        <f>założenia!$C89/założenia!$C$104*K$12</f>
        <v>2412562</v>
      </c>
      <c r="L93" s="16">
        <f>założenia!$C89/założenia!$C$104*L$12</f>
        <v>2422774</v>
      </c>
      <c r="M93" s="16">
        <f>założenia!$C89/założenia!$C$104*M$12</f>
        <v>2432388</v>
      </c>
      <c r="N93" s="16">
        <f>założenia!$C89/założenia!$C$104*N$12</f>
        <v>2441450</v>
      </c>
      <c r="O93" s="16">
        <f>założenia!$C89/założenia!$C$104*O$12</f>
        <v>2449960</v>
      </c>
      <c r="P93" s="16">
        <f>założenia!$C89/założenia!$C$104*P$12</f>
        <v>2457964</v>
      </c>
      <c r="Q93" s="16">
        <f>założenia!$C89/założenia!$C$104*Q$12</f>
        <v>2465416</v>
      </c>
      <c r="R93" s="16">
        <f>założenia!$C89/założenia!$C$104*R$12</f>
        <v>2472316</v>
      </c>
      <c r="S93" s="16">
        <f>założenia!$C89/założenia!$C$104*S$12</f>
        <v>2478710</v>
      </c>
      <c r="T93" s="16">
        <f>założenia!$C89/założenia!$C$104*T$12</f>
        <v>2484644</v>
      </c>
      <c r="U93" s="16">
        <f>założenia!$C89/założenia!$C$104*U$12</f>
        <v>2490164</v>
      </c>
      <c r="V93" s="16">
        <f>założenia!$C89/założenia!$C$104*V$12</f>
        <v>2495270</v>
      </c>
      <c r="W93" s="16">
        <f>założenia!$C89/założenia!$C$104*W$12</f>
        <v>2500054</v>
      </c>
      <c r="X93" s="16">
        <f>założenia!$C89/założenia!$C$104*X$12</f>
        <v>2504562</v>
      </c>
      <c r="Y93" s="16">
        <f>założenia!$C89/założenia!$C$104*Y$12</f>
        <v>2508840</v>
      </c>
      <c r="Z93" s="16">
        <f>założenia!$C89/założenia!$C$104*Z$12</f>
        <v>2512980</v>
      </c>
      <c r="AA93" s="16">
        <f>założenia!$C89/założenia!$C$104*AA$12</f>
        <v>2516982</v>
      </c>
      <c r="AB93" s="16">
        <f>założenia!$C89/założenia!$C$104*AB$12</f>
        <v>2520846</v>
      </c>
      <c r="AC93" s="16">
        <f>założenia!$C89/założenia!$C$104*AC$12</f>
        <v>2524618</v>
      </c>
      <c r="AD93" s="16">
        <f>założenia!$C89/założenia!$C$104*AD$12</f>
        <v>2528298</v>
      </c>
      <c r="AE93" s="16">
        <f>założenia!$C89/założenia!$C$104*AE$12</f>
        <v>2531932</v>
      </c>
      <c r="AF93" s="16">
        <f>założenia!$C89/założenia!$C$104*AF$12</f>
        <v>2535474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2:42" ht="15" x14ac:dyDescent="0.25">
      <c r="B94" s="17" t="s">
        <v>13</v>
      </c>
      <c r="C94" s="16">
        <f>założenia!$C90/założenia!$C$104*C$12</f>
        <v>1811016</v>
      </c>
      <c r="D94" s="16">
        <f>założenia!$C90/założenia!$C$104*D$12</f>
        <v>1821564</v>
      </c>
      <c r="E94" s="16">
        <f>założenia!$C90/założenia!$C$104*E$12</f>
        <v>1831824</v>
      </c>
      <c r="F94" s="16">
        <f>założenia!$C90/założenia!$C$104*F$12</f>
        <v>1841904</v>
      </c>
      <c r="G94" s="16">
        <f>założenia!$C90/założenia!$C$104*G$12</f>
        <v>1851804</v>
      </c>
      <c r="H94" s="16">
        <f>założenia!$C90/założenia!$C$104*H$12</f>
        <v>1861452</v>
      </c>
      <c r="I94" s="16">
        <f>założenia!$C90/założenia!$C$104*I$12</f>
        <v>1870740</v>
      </c>
      <c r="J94" s="16">
        <f>założenia!$C90/założenia!$C$104*J$12</f>
        <v>1879632</v>
      </c>
      <c r="K94" s="16">
        <f>założenia!$C90/założenia!$C$104*K$12</f>
        <v>1888092</v>
      </c>
      <c r="L94" s="16">
        <f>założenia!$C90/założenia!$C$104*L$12</f>
        <v>1896084</v>
      </c>
      <c r="M94" s="16">
        <f>założenia!$C90/założenia!$C$104*M$12</f>
        <v>1903608</v>
      </c>
      <c r="N94" s="16">
        <f>założenia!$C90/założenia!$C$104*N$12</f>
        <v>1910700</v>
      </c>
      <c r="O94" s="16">
        <f>założenia!$C90/założenia!$C$104*O$12</f>
        <v>1917360</v>
      </c>
      <c r="P94" s="16">
        <f>założenia!$C90/założenia!$C$104*P$12</f>
        <v>1923624</v>
      </c>
      <c r="Q94" s="16">
        <f>założenia!$C90/założenia!$C$104*Q$12</f>
        <v>1929456</v>
      </c>
      <c r="R94" s="16">
        <f>założenia!$C90/założenia!$C$104*R$12</f>
        <v>1934856</v>
      </c>
      <c r="S94" s="16">
        <f>założenia!$C90/założenia!$C$104*S$12</f>
        <v>1939860</v>
      </c>
      <c r="T94" s="16">
        <f>założenia!$C90/założenia!$C$104*T$12</f>
        <v>1944504</v>
      </c>
      <c r="U94" s="16">
        <f>założenia!$C90/założenia!$C$104*U$12</f>
        <v>1948824</v>
      </c>
      <c r="V94" s="16">
        <f>założenia!$C90/założenia!$C$104*V$12</f>
        <v>1952820</v>
      </c>
      <c r="W94" s="16">
        <f>założenia!$C90/założenia!$C$104*W$12</f>
        <v>1956564</v>
      </c>
      <c r="X94" s="16">
        <f>założenia!$C90/założenia!$C$104*X$12</f>
        <v>1960092</v>
      </c>
      <c r="Y94" s="16">
        <f>założenia!$C90/założenia!$C$104*Y$12</f>
        <v>1963440</v>
      </c>
      <c r="Z94" s="16">
        <f>założenia!$C90/założenia!$C$104*Z$12</f>
        <v>1966680</v>
      </c>
      <c r="AA94" s="16">
        <f>założenia!$C90/założenia!$C$104*AA$12</f>
        <v>1969812</v>
      </c>
      <c r="AB94" s="16">
        <f>założenia!$C90/założenia!$C$104*AB$12</f>
        <v>1972836</v>
      </c>
      <c r="AC94" s="16">
        <f>założenia!$C90/założenia!$C$104*AC$12</f>
        <v>1975788</v>
      </c>
      <c r="AD94" s="16">
        <f>założenia!$C90/założenia!$C$104*AD$12</f>
        <v>1978668</v>
      </c>
      <c r="AE94" s="16">
        <f>założenia!$C90/założenia!$C$104*AE$12</f>
        <v>1981512</v>
      </c>
      <c r="AF94" s="16">
        <f>założenia!$C90/założenia!$C$104*AF$12</f>
        <v>1984284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2:42" ht="15" x14ac:dyDescent="0.25">
      <c r="B95" s="17" t="s">
        <v>14</v>
      </c>
      <c r="C95" s="16">
        <f>założenia!C91*(1+założenia!C$20)</f>
        <v>1897039.9999999998</v>
      </c>
      <c r="D95" s="16">
        <f>C95*(1+założenia!D$20)</f>
        <v>1944465.9999999995</v>
      </c>
      <c r="E95" s="16">
        <f>D95*(1+założenia!E$20)</f>
        <v>1996966.5819999992</v>
      </c>
      <c r="F95" s="16">
        <f>E95*(1+założenia!F$20)</f>
        <v>2048887.7131319994</v>
      </c>
      <c r="G95" s="16">
        <f>F95*(1+założenia!G$20)</f>
        <v>2106256.5690996954</v>
      </c>
      <c r="H95" s="16">
        <f>G95*(1+założenia!H$20)</f>
        <v>2165231.7530344869</v>
      </c>
      <c r="I95" s="16">
        <f>H95*(1+założenia!I$20)</f>
        <v>2225858.2421194525</v>
      </c>
      <c r="J95" s="16">
        <f>I95*(1+założenia!J$20)</f>
        <v>2288182.2728987969</v>
      </c>
      <c r="K95" s="16">
        <f>J95*(1+założenia!K$20)</f>
        <v>2352251.3765399633</v>
      </c>
      <c r="L95" s="16">
        <f>K95*(1+założenia!L$20)</f>
        <v>2418114.4150830824</v>
      </c>
      <c r="M95" s="16">
        <f>L95*(1+założenia!M$20)</f>
        <v>2485821.6187054086</v>
      </c>
      <c r="N95" s="16">
        <f>M95*(1+założenia!N$20)</f>
        <v>2555424.62402916</v>
      </c>
      <c r="O95" s="16">
        <f>N95*(1+założenia!O$20)</f>
        <v>2626976.5135019766</v>
      </c>
      <c r="P95" s="16">
        <f>O95*(1+założenia!P$20)</f>
        <v>2700531.8558800318</v>
      </c>
      <c r="Q95" s="16">
        <f>P95*(1+założenia!Q$20)</f>
        <v>2776146.7478446728</v>
      </c>
      <c r="R95" s="16">
        <f>Q95*(1+założenia!R$20)</f>
        <v>2853878.8567843237</v>
      </c>
      <c r="S95" s="16">
        <f>R95*(1+założenia!S$20)</f>
        <v>2933787.464774285</v>
      </c>
      <c r="T95" s="16">
        <f>S95*(1+założenia!T$20)</f>
        <v>3015933.5137879648</v>
      </c>
      <c r="U95" s="16">
        <f>T95*(1+założenia!U$20)</f>
        <v>3100379.6521740281</v>
      </c>
      <c r="V95" s="16">
        <f>U95*(1+założenia!V$20)</f>
        <v>3187190.2824349008</v>
      </c>
      <c r="W95" s="16">
        <f>V95*(1+założenia!W$20)</f>
        <v>3276431.6103430782</v>
      </c>
      <c r="X95" s="16">
        <f>W95*(1+założenia!X$20)</f>
        <v>3368171.6954326844</v>
      </c>
      <c r="Y95" s="16">
        <f>X95*(1+założenia!Y$20)</f>
        <v>3462480.5029047998</v>
      </c>
      <c r="Z95" s="16">
        <f>Y95*(1+założenia!Z$20)</f>
        <v>3559429.9569861344</v>
      </c>
      <c r="AA95" s="16">
        <f>Z95*(1+założenia!AA$20)</f>
        <v>3659093.9957817462</v>
      </c>
      <c r="AB95" s="16">
        <f>AA95*(1+założenia!AB$20)</f>
        <v>3761548.6276636352</v>
      </c>
      <c r="AC95" s="16">
        <f>AB95*(1+założenia!AC$20)</f>
        <v>3866871.989238217</v>
      </c>
      <c r="AD95" s="16">
        <f>AC95*(1+założenia!AD$20)</f>
        <v>3975144.4049368873</v>
      </c>
      <c r="AE95" s="16">
        <f>AD95*(1+założenia!AE$20)</f>
        <v>4086448.4482751205</v>
      </c>
      <c r="AF95" s="16">
        <f>AE95*(1+założenia!AF$20)</f>
        <v>4200869.0048268242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2:42" ht="15" x14ac:dyDescent="0.25">
      <c r="B96" s="17" t="s">
        <v>15</v>
      </c>
      <c r="C96" s="16">
        <f>założenia!C92*(1+założenia!C$20)</f>
        <v>474259.99999999994</v>
      </c>
      <c r="D96" s="16">
        <f>C96*(1+założenia!D$20)</f>
        <v>486116.49999999988</v>
      </c>
      <c r="E96" s="16">
        <f>D96*(1+założenia!E$20)</f>
        <v>499241.64549999981</v>
      </c>
      <c r="F96" s="16">
        <f>E96*(1+założenia!F$20)</f>
        <v>512221.92828299984</v>
      </c>
      <c r="G96" s="16">
        <f>F96*(1+założenia!G$20)</f>
        <v>526564.14227492386</v>
      </c>
      <c r="H96" s="16">
        <f>G96*(1+założenia!H$20)</f>
        <v>541307.93825862173</v>
      </c>
      <c r="I96" s="16">
        <f>H96*(1+założenia!I$20)</f>
        <v>556464.56052986311</v>
      </c>
      <c r="J96" s="16">
        <f>I96*(1+założenia!J$20)</f>
        <v>572045.56822469924</v>
      </c>
      <c r="K96" s="16">
        <f>J96*(1+założenia!K$20)</f>
        <v>588062.84413499082</v>
      </c>
      <c r="L96" s="16">
        <f>K96*(1+założenia!L$20)</f>
        <v>604528.6037707706</v>
      </c>
      <c r="M96" s="16">
        <f>L96*(1+założenia!M$20)</f>
        <v>621455.40467635216</v>
      </c>
      <c r="N96" s="16">
        <f>M96*(1+założenia!N$20)</f>
        <v>638856.15600729</v>
      </c>
      <c r="O96" s="16">
        <f>N96*(1+założenia!O$20)</f>
        <v>656744.12837549415</v>
      </c>
      <c r="P96" s="16">
        <f>O96*(1+założenia!P$20)</f>
        <v>675132.96397000796</v>
      </c>
      <c r="Q96" s="16">
        <f>P96*(1+założenia!Q$20)</f>
        <v>694036.68696116819</v>
      </c>
      <c r="R96" s="16">
        <f>Q96*(1+założenia!R$20)</f>
        <v>713469.71419608092</v>
      </c>
      <c r="S96" s="16">
        <f>R96*(1+założenia!S$20)</f>
        <v>733446.86619357124</v>
      </c>
      <c r="T96" s="16">
        <f>S96*(1+założenia!T$20)</f>
        <v>753983.37844699121</v>
      </c>
      <c r="U96" s="16">
        <f>T96*(1+założenia!U$20)</f>
        <v>775094.91304350703</v>
      </c>
      <c r="V96" s="16">
        <f>U96*(1+założenia!V$20)</f>
        <v>796797.57060872519</v>
      </c>
      <c r="W96" s="16">
        <f>V96*(1+założenia!W$20)</f>
        <v>819107.90258576954</v>
      </c>
      <c r="X96" s="16">
        <f>W96*(1+założenia!X$20)</f>
        <v>842042.9238581711</v>
      </c>
      <c r="Y96" s="16">
        <f>X96*(1+założenia!Y$20)</f>
        <v>865620.12572619994</v>
      </c>
      <c r="Z96" s="16">
        <f>Y96*(1+założenia!Z$20)</f>
        <v>889857.4892465336</v>
      </c>
      <c r="AA96" s="16">
        <f>Z96*(1+założenia!AA$20)</f>
        <v>914773.49894543656</v>
      </c>
      <c r="AB96" s="16">
        <f>AA96*(1+założenia!AB$20)</f>
        <v>940387.1569159088</v>
      </c>
      <c r="AC96" s="16">
        <f>AB96*(1+założenia!AC$20)</f>
        <v>966717.99730955425</v>
      </c>
      <c r="AD96" s="16">
        <f>AC96*(1+założenia!AD$20)</f>
        <v>993786.10123422183</v>
      </c>
      <c r="AE96" s="16">
        <f>AD96*(1+założenia!AE$20)</f>
        <v>1021612.1120687801</v>
      </c>
      <c r="AF96" s="16">
        <f>AE96*(1+założenia!AF$20)</f>
        <v>1050217.251206706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2:42" ht="15" x14ac:dyDescent="0.25">
      <c r="B97" s="17" t="s">
        <v>16</v>
      </c>
      <c r="C97" s="16">
        <f>założenia!$C93/założenia!$C$104*C$12</f>
        <v>603672</v>
      </c>
      <c r="D97" s="16">
        <f>założenia!$C93/założenia!$C$104*D$12</f>
        <v>607188</v>
      </c>
      <c r="E97" s="16">
        <f>założenia!$C93/założenia!$C$104*E$12</f>
        <v>610608</v>
      </c>
      <c r="F97" s="16">
        <f>założenia!$C93/założenia!$C$104*F$12</f>
        <v>613968</v>
      </c>
      <c r="G97" s="16">
        <f>założenia!$C93/założenia!$C$104*G$12</f>
        <v>617268</v>
      </c>
      <c r="H97" s="16">
        <f>założenia!$C93/założenia!$C$104*H$12</f>
        <v>620484</v>
      </c>
      <c r="I97" s="16">
        <f>założenia!$C93/założenia!$C$104*I$12</f>
        <v>623580</v>
      </c>
      <c r="J97" s="16">
        <f>założenia!$C93/założenia!$C$104*J$12</f>
        <v>626544</v>
      </c>
      <c r="K97" s="16">
        <f>założenia!$C93/założenia!$C$104*K$12</f>
        <v>629364</v>
      </c>
      <c r="L97" s="16">
        <f>założenia!$C93/założenia!$C$104*L$12</f>
        <v>632028</v>
      </c>
      <c r="M97" s="16">
        <f>założenia!$C93/założenia!$C$104*M$12</f>
        <v>634536</v>
      </c>
      <c r="N97" s="16">
        <f>założenia!$C93/założenia!$C$104*N$12</f>
        <v>636900</v>
      </c>
      <c r="O97" s="16">
        <f>założenia!$C93/założenia!$C$104*O$12</f>
        <v>639120</v>
      </c>
      <c r="P97" s="16">
        <f>założenia!$C93/założenia!$C$104*P$12</f>
        <v>641208</v>
      </c>
      <c r="Q97" s="16">
        <f>założenia!$C93/założenia!$C$104*Q$12</f>
        <v>643152</v>
      </c>
      <c r="R97" s="16">
        <f>założenia!$C93/założenia!$C$104*R$12</f>
        <v>644952</v>
      </c>
      <c r="S97" s="16">
        <f>założenia!$C93/założenia!$C$104*S$12</f>
        <v>646620</v>
      </c>
      <c r="T97" s="16">
        <f>założenia!$C93/założenia!$C$104*T$12</f>
        <v>648168</v>
      </c>
      <c r="U97" s="16">
        <f>założenia!$C93/założenia!$C$104*U$12</f>
        <v>649608</v>
      </c>
      <c r="V97" s="16">
        <f>założenia!$C93/założenia!$C$104*V$12</f>
        <v>650940</v>
      </c>
      <c r="W97" s="16">
        <f>założenia!$C93/założenia!$C$104*W$12</f>
        <v>652188</v>
      </c>
      <c r="X97" s="16">
        <f>założenia!$C93/założenia!$C$104*X$12</f>
        <v>653364</v>
      </c>
      <c r="Y97" s="16">
        <f>założenia!$C93/założenia!$C$104*Y$12</f>
        <v>654480</v>
      </c>
      <c r="Z97" s="16">
        <f>założenia!$C93/założenia!$C$104*Z$12</f>
        <v>655560</v>
      </c>
      <c r="AA97" s="16">
        <f>założenia!$C93/założenia!$C$104*AA$12</f>
        <v>656604</v>
      </c>
      <c r="AB97" s="16">
        <f>założenia!$C93/założenia!$C$104*AB$12</f>
        <v>657612</v>
      </c>
      <c r="AC97" s="16">
        <f>założenia!$C93/założenia!$C$104*AC$12</f>
        <v>658596</v>
      </c>
      <c r="AD97" s="16">
        <f>założenia!$C93/założenia!$C$104*AD$12</f>
        <v>659556</v>
      </c>
      <c r="AE97" s="16">
        <f>założenia!$C93/założenia!$C$104*AE$12</f>
        <v>660504</v>
      </c>
      <c r="AF97" s="16">
        <f>założenia!$C93/założenia!$C$104*AF$12</f>
        <v>661428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2:42" ht="15" x14ac:dyDescent="0.25">
      <c r="B98" s="18" t="s">
        <v>6</v>
      </c>
      <c r="C98" s="19">
        <f>SUM(C92:C97)</f>
        <v>8609244</v>
      </c>
      <c r="D98" s="19">
        <f t="shared" ref="D98:Q98" si="64">SUM(D92:D97)</f>
        <v>8704858.5</v>
      </c>
      <c r="E98" s="19">
        <f t="shared" si="64"/>
        <v>8805824.2274999991</v>
      </c>
      <c r="F98" s="19">
        <f t="shared" si="64"/>
        <v>8905445.641415</v>
      </c>
      <c r="G98" s="19">
        <f t="shared" si="64"/>
        <v>9011256.71137462</v>
      </c>
      <c r="H98" s="19">
        <f t="shared" si="64"/>
        <v>9118207.6912931092</v>
      </c>
      <c r="I98" s="19">
        <f t="shared" si="64"/>
        <v>9225982.8026493154</v>
      </c>
      <c r="J98" s="19">
        <f t="shared" si="64"/>
        <v>9334515.8411234953</v>
      </c>
      <c r="K98" s="19">
        <f t="shared" si="64"/>
        <v>9443742.2206749544</v>
      </c>
      <c r="L98" s="19">
        <f t="shared" si="64"/>
        <v>9553599.0188538525</v>
      </c>
      <c r="M98" s="19">
        <f t="shared" si="64"/>
        <v>9664149.0233817603</v>
      </c>
      <c r="N98" s="19">
        <f t="shared" si="64"/>
        <v>9775580.7800364494</v>
      </c>
      <c r="O98" s="19">
        <f t="shared" si="64"/>
        <v>9887960.6418774705</v>
      </c>
      <c r="P98" s="19">
        <f t="shared" si="64"/>
        <v>10001480.819850039</v>
      </c>
      <c r="Q98" s="19">
        <f t="shared" si="64"/>
        <v>10116087.434805842</v>
      </c>
      <c r="R98" s="19">
        <f t="shared" ref="R98:AF98" si="65">SUM(R92:R97)</f>
        <v>10231852.570980404</v>
      </c>
      <c r="S98" s="19">
        <f t="shared" si="65"/>
        <v>10348974.330967857</v>
      </c>
      <c r="T98" s="19">
        <f t="shared" si="65"/>
        <v>10467652.892234955</v>
      </c>
      <c r="U98" s="19">
        <f t="shared" si="65"/>
        <v>10588090.565217534</v>
      </c>
      <c r="V98" s="19">
        <f t="shared" si="65"/>
        <v>10710367.853043627</v>
      </c>
      <c r="W98" s="19">
        <f t="shared" si="65"/>
        <v>10834815.512928847</v>
      </c>
      <c r="X98" s="19">
        <f t="shared" si="65"/>
        <v>10961642.619290857</v>
      </c>
      <c r="Y98" s="19">
        <f t="shared" si="65"/>
        <v>11091060.628630999</v>
      </c>
      <c r="Z98" s="19">
        <f t="shared" si="65"/>
        <v>11223407.446232669</v>
      </c>
      <c r="AA98" s="19">
        <f t="shared" si="65"/>
        <v>11358775.494727183</v>
      </c>
      <c r="AB98" s="19">
        <f t="shared" si="65"/>
        <v>11497259.784579543</v>
      </c>
      <c r="AC98" s="19">
        <f t="shared" si="65"/>
        <v>11639081.986547772</v>
      </c>
      <c r="AD98" s="19">
        <f t="shared" si="65"/>
        <v>11784342.506171109</v>
      </c>
      <c r="AE98" s="19">
        <f t="shared" si="65"/>
        <v>11933268.560343901</v>
      </c>
      <c r="AF98" s="19">
        <f t="shared" si="65"/>
        <v>12085842.25603353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2:42" ht="30" x14ac:dyDescent="0.25">
      <c r="B99" s="30" t="s">
        <v>187</v>
      </c>
      <c r="C99" s="7" t="str">
        <f>założenia!C17</f>
        <v>Rok n
2015</v>
      </c>
      <c r="D99" s="7" t="str">
        <f>założenia!D17</f>
        <v>Rok n+1
2016</v>
      </c>
      <c r="E99" s="7" t="str">
        <f>założenia!E17</f>
        <v>Rok n+2
2017</v>
      </c>
      <c r="F99" s="7" t="str">
        <f>założenia!F17</f>
        <v>Rok n+3
2018</v>
      </c>
      <c r="G99" s="7" t="str">
        <f>założenia!G17</f>
        <v>Rok n+4
2019</v>
      </c>
      <c r="H99" s="7" t="str">
        <f>założenia!H17</f>
        <v>Rok n+5
2020</v>
      </c>
      <c r="I99" s="7" t="str">
        <f>założenia!I17</f>
        <v>Rok n+6
2021</v>
      </c>
      <c r="J99" s="7" t="str">
        <f>założenia!J17</f>
        <v>Rok n+7
2022</v>
      </c>
      <c r="K99" s="7" t="str">
        <f>założenia!K17</f>
        <v>Rok n+8
2023</v>
      </c>
      <c r="L99" s="7" t="str">
        <f>założenia!L17</f>
        <v>Rok n+9
2024</v>
      </c>
      <c r="M99" s="7" t="str">
        <f>założenia!M17</f>
        <v>Rok n+10
2025</v>
      </c>
      <c r="N99" s="7" t="str">
        <f>założenia!N17</f>
        <v>Rok n+11
2026</v>
      </c>
      <c r="O99" s="7" t="str">
        <f>założenia!O17</f>
        <v>Rok n+12
2027</v>
      </c>
      <c r="P99" s="7" t="str">
        <f>założenia!P17</f>
        <v>Rok n+13
2028</v>
      </c>
      <c r="Q99" s="7" t="str">
        <f>założenia!Q17</f>
        <v>Rok n+14
2029</v>
      </c>
      <c r="R99" s="7" t="str">
        <f>założenia!R17</f>
        <v>Rok n+15
2030</v>
      </c>
      <c r="S99" s="7" t="str">
        <f>założenia!S17</f>
        <v>Rok n+16
2031</v>
      </c>
      <c r="T99" s="7" t="str">
        <f>założenia!T17</f>
        <v>Rok n+17
2032</v>
      </c>
      <c r="U99" s="7" t="str">
        <f>założenia!U17</f>
        <v>Rok n+18
2033</v>
      </c>
      <c r="V99" s="7" t="str">
        <f>założenia!V17</f>
        <v>Rok n+19
2034</v>
      </c>
      <c r="W99" s="7" t="str">
        <f>założenia!W17</f>
        <v>Rok n+20
2035</v>
      </c>
      <c r="X99" s="7" t="str">
        <f>założenia!X17</f>
        <v>Rok n+21
2036</v>
      </c>
      <c r="Y99" s="7" t="str">
        <f>założenia!Y17</f>
        <v>Rok n+22
2037</v>
      </c>
      <c r="Z99" s="7" t="str">
        <f>założenia!Z17</f>
        <v>Rok n+23
2038</v>
      </c>
      <c r="AA99" s="7" t="str">
        <f>założenia!AA17</f>
        <v>Rok n+24
2039</v>
      </c>
      <c r="AB99" s="7" t="str">
        <f>założenia!AB17</f>
        <v>Rok n+25
2040</v>
      </c>
      <c r="AC99" s="7" t="str">
        <f>założenia!AC17</f>
        <v>Rok n+26
2041</v>
      </c>
      <c r="AD99" s="7" t="str">
        <f>założenia!AD17</f>
        <v>Rok n+27
2042</v>
      </c>
      <c r="AE99" s="7" t="str">
        <f>założenia!AE17</f>
        <v>Rok n+28
2043</v>
      </c>
      <c r="AF99" s="7" t="str">
        <f>założenia!AF17</f>
        <v>Rok n+29
2044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2:42" ht="15" x14ac:dyDescent="0.25">
      <c r="B100" s="17" t="s">
        <v>11</v>
      </c>
      <c r="C100" s="16">
        <f>założenia!$C80/założenia!$C$103*C18</f>
        <v>2112844.65</v>
      </c>
      <c r="D100" s="16">
        <f>założenia!$C80/założenia!$C$103*D18</f>
        <v>2125129.65</v>
      </c>
      <c r="E100" s="16">
        <f>założenia!$C80/założenia!$C$103*E18</f>
        <v>2137099.65</v>
      </c>
      <c r="F100" s="16">
        <f>założenia!$C80/założenia!$C$103*F18</f>
        <v>2148895.35</v>
      </c>
      <c r="G100" s="16">
        <f>założenia!$C80/założenia!$C$103*G18</f>
        <v>2160409.65</v>
      </c>
      <c r="H100" s="16">
        <f>założenia!$C80/założenia!$C$103*H18</f>
        <v>2171644.65</v>
      </c>
      <c r="I100" s="16">
        <f>założenia!$C80/założenia!$C$103*I18</f>
        <v>2182495.35</v>
      </c>
      <c r="J100" s="16">
        <f>założenia!$C80/założenia!$C$103*J18</f>
        <v>2192854.65</v>
      </c>
      <c r="K100" s="16">
        <f>założenia!$C80/założenia!$C$103*K18</f>
        <v>2202724.65</v>
      </c>
      <c r="L100" s="16">
        <f>założenia!$C80/założenia!$C$103*L18</f>
        <v>2212035</v>
      </c>
      <c r="M100" s="16">
        <f>założenia!$C80/założenia!$C$103*M18</f>
        <v>2220820.35</v>
      </c>
      <c r="N100" s="16">
        <f>założenia!$C80/założenia!$C$103*N18</f>
        <v>2229079.65</v>
      </c>
      <c r="O100" s="16">
        <f>założenia!$C80/założenia!$C$103*O18</f>
        <v>2236849.65</v>
      </c>
      <c r="P100" s="16">
        <f>założenia!$C80/założenia!$C$103*P18</f>
        <v>2244130.35</v>
      </c>
      <c r="Q100" s="16">
        <f>założenia!$C80/założenia!$C$103*Q18</f>
        <v>2250919.65</v>
      </c>
      <c r="R100" s="16">
        <f>założenia!$C80/założenia!$C$103*R18</f>
        <v>2257219.65</v>
      </c>
      <c r="S100" s="16">
        <f>założenia!$C80/założenia!$C$103*S18</f>
        <v>2263065</v>
      </c>
      <c r="T100" s="16">
        <f>założenia!$C80/założenia!$C$103*T18</f>
        <v>2268490.35</v>
      </c>
      <c r="U100" s="16">
        <f>założenia!$C80/założenia!$C$103*U18</f>
        <v>2273494.65</v>
      </c>
      <c r="V100" s="16">
        <f>założenia!$C80/założenia!$C$103*V18</f>
        <v>2278185</v>
      </c>
      <c r="W100" s="16">
        <f>założenia!$C80/założenia!$C$103*W18</f>
        <v>2282524.65</v>
      </c>
      <c r="X100" s="16">
        <f>założenia!$C80/założenia!$C$103*X18</f>
        <v>2286655.35</v>
      </c>
      <c r="Y100" s="16">
        <f>założenia!$C80/założenia!$C$103*Y18</f>
        <v>2290575</v>
      </c>
      <c r="Z100" s="16">
        <f>założenia!$C80/założenia!$C$103*Z18</f>
        <v>2294320.35</v>
      </c>
      <c r="AA100" s="16">
        <f>założenia!$C80/założenia!$C$103*AA18</f>
        <v>2297959.65</v>
      </c>
      <c r="AB100" s="16">
        <f>założenia!$C80/założenia!$C$103*AB18</f>
        <v>2301495</v>
      </c>
      <c r="AC100" s="16">
        <f>założenia!$C80/założenia!$C$103*AC18</f>
        <v>2304960</v>
      </c>
      <c r="AD100" s="16">
        <f>założenia!$C80/założenia!$C$103*AD18</f>
        <v>2308320</v>
      </c>
      <c r="AE100" s="16">
        <f>założenia!$C80/założenia!$C$103*AE18</f>
        <v>2311645.35</v>
      </c>
      <c r="AF100" s="16">
        <f>założenia!$C80/założenia!$C$103*AF18</f>
        <v>2314864.65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2:42" ht="15" x14ac:dyDescent="0.25">
      <c r="B101" s="17" t="s">
        <v>12</v>
      </c>
      <c r="C101" s="16">
        <f>założenia!$C81/założenia!$C$103*C18</f>
        <v>1710398.05</v>
      </c>
      <c r="D101" s="16">
        <f>założenia!$C81/założenia!$C$103*D18</f>
        <v>1720343.05</v>
      </c>
      <c r="E101" s="16">
        <f>założenia!$C81/założenia!$C$103*E18</f>
        <v>1730033.05</v>
      </c>
      <c r="F101" s="16">
        <f>założenia!$C81/założenia!$C$103*F18</f>
        <v>1739581.95</v>
      </c>
      <c r="G101" s="16">
        <f>założenia!$C81/założenia!$C$103*G18</f>
        <v>1748903.05</v>
      </c>
      <c r="H101" s="16">
        <f>założenia!$C81/założenia!$C$103*H18</f>
        <v>1757998.05</v>
      </c>
      <c r="I101" s="16">
        <f>założenia!$C81/założenia!$C$103*I18</f>
        <v>1766781.95</v>
      </c>
      <c r="J101" s="16">
        <f>założenia!$C81/założenia!$C$103*J18</f>
        <v>1775168.05</v>
      </c>
      <c r="K101" s="16">
        <f>założenia!$C81/założenia!$C$103*K18</f>
        <v>1783158.05</v>
      </c>
      <c r="L101" s="16">
        <f>założenia!$C81/założenia!$C$103*L18</f>
        <v>1790695</v>
      </c>
      <c r="M101" s="16">
        <f>założenia!$C81/założenia!$C$103*M18</f>
        <v>1797806.95</v>
      </c>
      <c r="N101" s="16">
        <f>założenia!$C81/założenia!$C$103*N18</f>
        <v>1804493.05</v>
      </c>
      <c r="O101" s="16">
        <f>założenia!$C81/założenia!$C$103*O18</f>
        <v>1810783.05</v>
      </c>
      <c r="P101" s="16">
        <f>założenia!$C81/założenia!$C$103*P18</f>
        <v>1816676.95</v>
      </c>
      <c r="Q101" s="16">
        <f>założenia!$C81/założenia!$C$103*Q18</f>
        <v>1822173.05</v>
      </c>
      <c r="R101" s="16">
        <f>założenia!$C81/założenia!$C$103*R18</f>
        <v>1827273.05</v>
      </c>
      <c r="S101" s="16">
        <f>założenia!$C81/założenia!$C$103*S18</f>
        <v>1832005</v>
      </c>
      <c r="T101" s="16">
        <f>założenia!$C81/założenia!$C$103*T18</f>
        <v>1836396.95</v>
      </c>
      <c r="U101" s="16">
        <f>założenia!$C81/założenia!$C$103*U18</f>
        <v>1840448.05</v>
      </c>
      <c r="V101" s="16">
        <f>założenia!$C81/założenia!$C$103*V18</f>
        <v>1844245</v>
      </c>
      <c r="W101" s="16">
        <f>założenia!$C81/założenia!$C$103*W18</f>
        <v>1847758.05</v>
      </c>
      <c r="X101" s="16">
        <f>założenia!$C81/założenia!$C$103*X18</f>
        <v>1851101.95</v>
      </c>
      <c r="Y101" s="16">
        <f>założenia!$C81/założenia!$C$103*Y18</f>
        <v>1854275</v>
      </c>
      <c r="Z101" s="16">
        <f>założenia!$C81/założenia!$C$103*Z18</f>
        <v>1857306.95</v>
      </c>
      <c r="AA101" s="16">
        <f>założenia!$C81/założenia!$C$103*AA18</f>
        <v>1860253.05</v>
      </c>
      <c r="AB101" s="16">
        <f>założenia!$C81/założenia!$C$103*AB18</f>
        <v>1863115</v>
      </c>
      <c r="AC101" s="16">
        <f>założenia!$C81/założenia!$C$103*AC18</f>
        <v>1865920</v>
      </c>
      <c r="AD101" s="16">
        <f>założenia!$C81/założenia!$C$103*AD18</f>
        <v>1868640</v>
      </c>
      <c r="AE101" s="16">
        <f>założenia!$C81/założenia!$C$103*AE18</f>
        <v>1871331.95</v>
      </c>
      <c r="AF101" s="16">
        <f>założenia!$C81/założenia!$C$103*AF18</f>
        <v>1873938.05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2:42" ht="15" x14ac:dyDescent="0.25">
      <c r="B102" s="17" t="s">
        <v>13</v>
      </c>
      <c r="C102" s="16">
        <f>założenia!$C82/założenia!$C$103*C18</f>
        <v>905504.85</v>
      </c>
      <c r="D102" s="16">
        <f>założenia!$C82/założenia!$C$103*D18</f>
        <v>910769.85</v>
      </c>
      <c r="E102" s="16">
        <f>założenia!$C82/założenia!$C$103*E18</f>
        <v>915899.85</v>
      </c>
      <c r="F102" s="16">
        <f>założenia!$C82/założenia!$C$103*F18</f>
        <v>920955.15</v>
      </c>
      <c r="G102" s="16">
        <f>założenia!$C82/założenia!$C$103*G18</f>
        <v>925889.85</v>
      </c>
      <c r="H102" s="16">
        <f>założenia!$C82/założenia!$C$103*H18</f>
        <v>930704.85</v>
      </c>
      <c r="I102" s="16">
        <f>założenia!$C82/założenia!$C$103*I18</f>
        <v>935355.15</v>
      </c>
      <c r="J102" s="16">
        <f>założenia!$C82/założenia!$C$103*J18</f>
        <v>939794.85</v>
      </c>
      <c r="K102" s="16">
        <f>założenia!$C82/założenia!$C$103*K18</f>
        <v>944024.85</v>
      </c>
      <c r="L102" s="16">
        <f>założenia!$C82/założenia!$C$103*L18</f>
        <v>948015</v>
      </c>
      <c r="M102" s="16">
        <f>założenia!$C82/założenia!$C$103*M18</f>
        <v>951780.15</v>
      </c>
      <c r="N102" s="16">
        <f>założenia!$C82/założenia!$C$103*N18</f>
        <v>955319.85</v>
      </c>
      <c r="O102" s="16">
        <f>założenia!$C82/założenia!$C$103*O18</f>
        <v>958649.85</v>
      </c>
      <c r="P102" s="16">
        <f>założenia!$C82/założenia!$C$103*P18</f>
        <v>961770.15</v>
      </c>
      <c r="Q102" s="16">
        <f>założenia!$C82/założenia!$C$103*Q18</f>
        <v>964679.85</v>
      </c>
      <c r="R102" s="16">
        <f>założenia!$C82/założenia!$C$103*R18</f>
        <v>967379.85</v>
      </c>
      <c r="S102" s="16">
        <f>założenia!$C82/założenia!$C$103*S18</f>
        <v>969885</v>
      </c>
      <c r="T102" s="16">
        <f>założenia!$C82/założenia!$C$103*T18</f>
        <v>972210.15</v>
      </c>
      <c r="U102" s="16">
        <f>założenia!$C82/założenia!$C$103*U18</f>
        <v>974354.85</v>
      </c>
      <c r="V102" s="16">
        <f>założenia!$C82/założenia!$C$103*V18</f>
        <v>976365</v>
      </c>
      <c r="W102" s="16">
        <f>założenia!$C82/założenia!$C$103*W18</f>
        <v>978224.85</v>
      </c>
      <c r="X102" s="16">
        <f>założenia!$C82/założenia!$C$103*X18</f>
        <v>979995.15</v>
      </c>
      <c r="Y102" s="16">
        <f>założenia!$C82/założenia!$C$103*Y18</f>
        <v>981675</v>
      </c>
      <c r="Z102" s="16">
        <f>założenia!$C82/założenia!$C$103*Z18</f>
        <v>983280.15</v>
      </c>
      <c r="AA102" s="16">
        <f>założenia!$C82/założenia!$C$103*AA18</f>
        <v>984839.85</v>
      </c>
      <c r="AB102" s="16">
        <f>założenia!$C82/założenia!$C$103*AB18</f>
        <v>986355</v>
      </c>
      <c r="AC102" s="16">
        <f>założenia!$C82/założenia!$C$103*AC18</f>
        <v>987840</v>
      </c>
      <c r="AD102" s="16">
        <f>założenia!$C82/założenia!$C$103*AD18</f>
        <v>989280</v>
      </c>
      <c r="AE102" s="16">
        <f>założenia!$C82/założenia!$C$103*AE18</f>
        <v>990705.15</v>
      </c>
      <c r="AF102" s="16">
        <f>założenia!$C82/założenia!$C$103*AF18</f>
        <v>992084.85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2:42" ht="15" x14ac:dyDescent="0.25">
      <c r="B103" s="17" t="s">
        <v>14</v>
      </c>
      <c r="C103" s="16">
        <f>założenia!$C83*(1+założenia!C$20)</f>
        <v>1402160</v>
      </c>
      <c r="D103" s="16">
        <f>C103*(1+założenia!D$20)</f>
        <v>1437213.9999999998</v>
      </c>
      <c r="E103" s="16">
        <f>D103*(1+założenia!E$20)</f>
        <v>1476018.7779999997</v>
      </c>
      <c r="F103" s="16">
        <f>E103*(1+założenia!F$20)</f>
        <v>1514395.2662279997</v>
      </c>
      <c r="G103" s="16">
        <f>F103*(1+założenia!G$20)</f>
        <v>1556798.3336823836</v>
      </c>
      <c r="H103" s="16">
        <f>G103*(1+założenia!H$20)</f>
        <v>1600388.6870254904</v>
      </c>
      <c r="I103" s="16">
        <f>H103*(1+założenia!I$20)</f>
        <v>1645199.5702622042</v>
      </c>
      <c r="J103" s="16">
        <f>I103*(1+założenia!J$20)</f>
        <v>1691265.1582295459</v>
      </c>
      <c r="K103" s="16">
        <f>J103*(1+założenia!K$20)</f>
        <v>1738620.5826599733</v>
      </c>
      <c r="L103" s="16">
        <f>K103*(1+założenia!L$20)</f>
        <v>1787301.9589744527</v>
      </c>
      <c r="M103" s="16">
        <f>L103*(1+założenia!M$20)</f>
        <v>1837346.4138257373</v>
      </c>
      <c r="N103" s="16">
        <f>M103*(1+założenia!N$20)</f>
        <v>1888792.113412858</v>
      </c>
      <c r="O103" s="16">
        <f>N103*(1+założenia!O$20)</f>
        <v>1941678.2925884181</v>
      </c>
      <c r="P103" s="16">
        <f>O103*(1+założenia!P$20)</f>
        <v>1996045.2847808939</v>
      </c>
      <c r="Q103" s="16">
        <f>P103*(1+założenia!Q$20)</f>
        <v>2051934.5527547591</v>
      </c>
      <c r="R103" s="16">
        <f>Q103*(1+założenia!R$20)</f>
        <v>2109388.7202318925</v>
      </c>
      <c r="S103" s="16">
        <f>R103*(1+założenia!S$20)</f>
        <v>2168451.6043983856</v>
      </c>
      <c r="T103" s="16">
        <f>S103*(1+założenia!T$20)</f>
        <v>2229168.2493215404</v>
      </c>
      <c r="U103" s="16">
        <f>T103*(1+założenia!U$20)</f>
        <v>2291584.9603025434</v>
      </c>
      <c r="V103" s="16">
        <f>U103*(1+założenia!V$20)</f>
        <v>2355749.3391910144</v>
      </c>
      <c r="W103" s="16">
        <f>V103*(1+założenia!W$20)</f>
        <v>2421710.3206883627</v>
      </c>
      <c r="X103" s="16">
        <f>W103*(1+założenia!X$20)</f>
        <v>2489518.209667637</v>
      </c>
      <c r="Y103" s="16">
        <f>X103*(1+założenia!Y$20)</f>
        <v>2559224.719538331</v>
      </c>
      <c r="Z103" s="16">
        <f>Y103*(1+założenia!Z$20)</f>
        <v>2630883.0116854045</v>
      </c>
      <c r="AA103" s="16">
        <f>Z103*(1+założenia!AA$20)</f>
        <v>2704547.7360125957</v>
      </c>
      <c r="AB103" s="16">
        <f>AA103*(1+założenia!AB$20)</f>
        <v>2780275.0726209483</v>
      </c>
      <c r="AC103" s="16">
        <f>AB103*(1+założenia!AC$20)</f>
        <v>2858122.7746543349</v>
      </c>
      <c r="AD103" s="16">
        <f>AC103*(1+założenia!AD$20)</f>
        <v>2938150.2123446562</v>
      </c>
      <c r="AE103" s="16">
        <f>AD103*(1+założenia!AE$20)</f>
        <v>3020418.4182903068</v>
      </c>
      <c r="AF103" s="16">
        <f>AE103*(1+założenia!AF$20)</f>
        <v>3104990.1340024355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2:42" ht="15" x14ac:dyDescent="0.25">
      <c r="B104" s="17" t="s">
        <v>15</v>
      </c>
      <c r="C104" s="16">
        <f>założenia!$C84*(1+założenia!C$20)</f>
        <v>350540</v>
      </c>
      <c r="D104" s="16">
        <f>C104*(1+założenia!D$20)</f>
        <v>359303.49999999994</v>
      </c>
      <c r="E104" s="16">
        <f>D104*(1+założenia!E$20)</f>
        <v>369004.69449999993</v>
      </c>
      <c r="F104" s="16">
        <f>E104*(1+założenia!F$20)</f>
        <v>378598.81655699993</v>
      </c>
      <c r="G104" s="16">
        <f>F104*(1+założenia!G$20)</f>
        <v>389199.58342059591</v>
      </c>
      <c r="H104" s="16">
        <f>G104*(1+założenia!H$20)</f>
        <v>400097.17175637261</v>
      </c>
      <c r="I104" s="16">
        <f>H104*(1+założenia!I$20)</f>
        <v>411299.89256555104</v>
      </c>
      <c r="J104" s="16">
        <f>I104*(1+założenia!J$20)</f>
        <v>422816.28955738648</v>
      </c>
      <c r="K104" s="16">
        <f>J104*(1+założenia!K$20)</f>
        <v>434655.14566499332</v>
      </c>
      <c r="L104" s="16">
        <f>K104*(1+założenia!L$20)</f>
        <v>446825.48974361317</v>
      </c>
      <c r="M104" s="16">
        <f>L104*(1+założenia!M$20)</f>
        <v>459336.60345643433</v>
      </c>
      <c r="N104" s="16">
        <f>M104*(1+założenia!N$20)</f>
        <v>472198.0283532145</v>
      </c>
      <c r="O104" s="16">
        <f>N104*(1+założenia!O$20)</f>
        <v>485419.57314710453</v>
      </c>
      <c r="P104" s="16">
        <f>O104*(1+założenia!P$20)</f>
        <v>499011.32119522349</v>
      </c>
      <c r="Q104" s="16">
        <f>P104*(1+założenia!Q$20)</f>
        <v>512983.63818868977</v>
      </c>
      <c r="R104" s="16">
        <f>Q104*(1+założenia!R$20)</f>
        <v>527347.18005797314</v>
      </c>
      <c r="S104" s="16">
        <f>R104*(1+założenia!S$20)</f>
        <v>542112.90109959641</v>
      </c>
      <c r="T104" s="16">
        <f>S104*(1+założenia!T$20)</f>
        <v>557292.06233038509</v>
      </c>
      <c r="U104" s="16">
        <f>T104*(1+założenia!U$20)</f>
        <v>572896.24007563584</v>
      </c>
      <c r="V104" s="16">
        <f>U104*(1+założenia!V$20)</f>
        <v>588937.3347977536</v>
      </c>
      <c r="W104" s="16">
        <f>V104*(1+założenia!W$20)</f>
        <v>605427.58017209067</v>
      </c>
      <c r="X104" s="16">
        <f>W104*(1+założenia!X$20)</f>
        <v>622379.55241690925</v>
      </c>
      <c r="Y104" s="16">
        <f>X104*(1+założenia!Y$20)</f>
        <v>639806.17988458276</v>
      </c>
      <c r="Z104" s="16">
        <f>Y104*(1+założenia!Z$20)</f>
        <v>657720.75292135112</v>
      </c>
      <c r="AA104" s="16">
        <f>Z104*(1+założenia!AA$20)</f>
        <v>676136.93400314893</v>
      </c>
      <c r="AB104" s="16">
        <f>AA104*(1+założenia!AB$20)</f>
        <v>695068.76815523708</v>
      </c>
      <c r="AC104" s="16">
        <f>AB104*(1+założenia!AC$20)</f>
        <v>714530.69366358372</v>
      </c>
      <c r="AD104" s="16">
        <f>AC104*(1+założenia!AD$20)</f>
        <v>734537.55308616406</v>
      </c>
      <c r="AE104" s="16">
        <f>AD104*(1+założenia!AE$20)</f>
        <v>755104.6045725767</v>
      </c>
      <c r="AF104" s="16">
        <f>AE104*(1+założenia!AF$20)</f>
        <v>776247.53350060887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2:42" ht="15" x14ac:dyDescent="0.25">
      <c r="B105" s="17" t="s">
        <v>16</v>
      </c>
      <c r="C105" s="16">
        <f>założenia!$C85/założenia!$C$103*C18</f>
        <v>1307951.45</v>
      </c>
      <c r="D105" s="16">
        <f>założenia!$C85/założenia!$C$103*D18</f>
        <v>1315556.45</v>
      </c>
      <c r="E105" s="16">
        <f>założenia!$C85/założenia!$C$103*E18</f>
        <v>1322966.45</v>
      </c>
      <c r="F105" s="16">
        <f>założenia!$C85/założenia!$C$103*F18</f>
        <v>1330268.55</v>
      </c>
      <c r="G105" s="16">
        <f>założenia!$C85/założenia!$C$103*G18</f>
        <v>1337396.45</v>
      </c>
      <c r="H105" s="16">
        <f>założenia!$C85/założenia!$C$103*H18</f>
        <v>1344351.45</v>
      </c>
      <c r="I105" s="16">
        <f>założenia!$C85/założenia!$C$103*I18</f>
        <v>1351068.55</v>
      </c>
      <c r="J105" s="16">
        <f>założenia!$C85/założenia!$C$103*J18</f>
        <v>1357481.45</v>
      </c>
      <c r="K105" s="16">
        <f>założenia!$C85/założenia!$C$103*K18</f>
        <v>1363591.45</v>
      </c>
      <c r="L105" s="16">
        <f>założenia!$C85/założenia!$C$103*L18</f>
        <v>1369355</v>
      </c>
      <c r="M105" s="16">
        <f>założenia!$C85/założenia!$C$103*M18</f>
        <v>1374793.55</v>
      </c>
      <c r="N105" s="16">
        <f>założenia!$C85/założenia!$C$103*N18</f>
        <v>1379906.45</v>
      </c>
      <c r="O105" s="16">
        <f>założenia!$C85/założenia!$C$103*O18</f>
        <v>1384716.45</v>
      </c>
      <c r="P105" s="16">
        <f>założenia!$C85/założenia!$C$103*P18</f>
        <v>1389223.55</v>
      </c>
      <c r="Q105" s="16">
        <f>założenia!$C85/założenia!$C$103*Q18</f>
        <v>1393426.45</v>
      </c>
      <c r="R105" s="16">
        <f>założenia!$C85/założenia!$C$103*R18</f>
        <v>1397326.45</v>
      </c>
      <c r="S105" s="16">
        <f>założenia!$C85/założenia!$C$103*S18</f>
        <v>1400945</v>
      </c>
      <c r="T105" s="16">
        <f>założenia!$C85/założenia!$C$103*T18</f>
        <v>1404303.55</v>
      </c>
      <c r="U105" s="16">
        <f>założenia!$C85/założenia!$C$103*U18</f>
        <v>1407401.45</v>
      </c>
      <c r="V105" s="16">
        <f>założenia!$C85/założenia!$C$103*V18</f>
        <v>1410305</v>
      </c>
      <c r="W105" s="16">
        <f>założenia!$C85/założenia!$C$103*W18</f>
        <v>1412991.45</v>
      </c>
      <c r="X105" s="16">
        <f>założenia!$C85/założenia!$C$103*X18</f>
        <v>1415548.55</v>
      </c>
      <c r="Y105" s="16">
        <f>założenia!$C85/założenia!$C$103*Y18</f>
        <v>1417975</v>
      </c>
      <c r="Z105" s="16">
        <f>założenia!$C85/założenia!$C$103*Z18</f>
        <v>1420293.55</v>
      </c>
      <c r="AA105" s="16">
        <f>założenia!$C85/założenia!$C$103*AA18</f>
        <v>1422546.45</v>
      </c>
      <c r="AB105" s="16">
        <f>założenia!$C85/założenia!$C$103*AB18</f>
        <v>1424735</v>
      </c>
      <c r="AC105" s="16">
        <f>założenia!$C85/założenia!$C$103*AC18</f>
        <v>1426880</v>
      </c>
      <c r="AD105" s="16">
        <f>założenia!$C85/założenia!$C$103*AD18</f>
        <v>1428960</v>
      </c>
      <c r="AE105" s="16">
        <f>założenia!$C85/założenia!$C$103*AE18</f>
        <v>1431018.55</v>
      </c>
      <c r="AF105" s="16">
        <f>założenia!$C85/założenia!$C$103*AF18</f>
        <v>1433011.45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2:42" ht="15" x14ac:dyDescent="0.25">
      <c r="B106" s="18" t="s">
        <v>6</v>
      </c>
      <c r="C106" s="19">
        <f>SUM(C100:C105)</f>
        <v>7789399</v>
      </c>
      <c r="D106" s="19">
        <f t="shared" ref="D106:Q106" si="66">SUM(D100:D105)</f>
        <v>7868316.5</v>
      </c>
      <c r="E106" s="19">
        <f t="shared" si="66"/>
        <v>7951022.4725000001</v>
      </c>
      <c r="F106" s="19">
        <f t="shared" si="66"/>
        <v>8032695.0827850001</v>
      </c>
      <c r="G106" s="19">
        <f t="shared" si="66"/>
        <v>8118596.9171029795</v>
      </c>
      <c r="H106" s="19">
        <f t="shared" si="66"/>
        <v>8205184.858781863</v>
      </c>
      <c r="I106" s="19">
        <f t="shared" si="66"/>
        <v>8292200.4628277551</v>
      </c>
      <c r="J106" s="19">
        <f t="shared" si="66"/>
        <v>8379380.4477869319</v>
      </c>
      <c r="K106" s="19">
        <f t="shared" si="66"/>
        <v>8466774.7283249665</v>
      </c>
      <c r="L106" s="19">
        <f t="shared" si="66"/>
        <v>8554227.4487180654</v>
      </c>
      <c r="M106" s="19">
        <f t="shared" si="66"/>
        <v>8641884.017282173</v>
      </c>
      <c r="N106" s="19">
        <f t="shared" si="66"/>
        <v>8729789.1417660713</v>
      </c>
      <c r="O106" s="19">
        <f t="shared" si="66"/>
        <v>8818096.8657355215</v>
      </c>
      <c r="P106" s="19">
        <f t="shared" si="66"/>
        <v>8906857.6059761178</v>
      </c>
      <c r="Q106" s="19">
        <f t="shared" si="66"/>
        <v>8996117.1909434479</v>
      </c>
      <c r="R106" s="19">
        <f t="shared" ref="R106:AF106" si="67">SUM(R100:R105)</f>
        <v>9085934.9002898652</v>
      </c>
      <c r="S106" s="19">
        <f t="shared" si="67"/>
        <v>9176464.5054979809</v>
      </c>
      <c r="T106" s="19">
        <f t="shared" si="67"/>
        <v>9267861.3116519246</v>
      </c>
      <c r="U106" s="19">
        <f t="shared" si="67"/>
        <v>9360180.2003781796</v>
      </c>
      <c r="V106" s="19">
        <f t="shared" si="67"/>
        <v>9453786.673988767</v>
      </c>
      <c r="W106" s="19">
        <f t="shared" si="67"/>
        <v>9548636.900860453</v>
      </c>
      <c r="X106" s="19">
        <f t="shared" si="67"/>
        <v>9645198.7620845474</v>
      </c>
      <c r="Y106" s="19">
        <f t="shared" si="67"/>
        <v>9743530.8994229138</v>
      </c>
      <c r="Z106" s="19">
        <f t="shared" si="67"/>
        <v>9843804.7646067552</v>
      </c>
      <c r="AA106" s="19">
        <f t="shared" si="67"/>
        <v>9946283.670015743</v>
      </c>
      <c r="AB106" s="19">
        <f t="shared" si="67"/>
        <v>10051043.840776186</v>
      </c>
      <c r="AC106" s="19">
        <f t="shared" si="67"/>
        <v>10158253.468317918</v>
      </c>
      <c r="AD106" s="19">
        <f t="shared" si="67"/>
        <v>10267887.765430819</v>
      </c>
      <c r="AE106" s="19">
        <f t="shared" si="67"/>
        <v>10380224.022862885</v>
      </c>
      <c r="AF106" s="19">
        <f t="shared" si="67"/>
        <v>10495136.667503042</v>
      </c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2:42" ht="30" x14ac:dyDescent="0.25">
      <c r="B107" s="30" t="s">
        <v>188</v>
      </c>
      <c r="C107" s="7" t="str">
        <f>założenia!C17</f>
        <v>Rok n
2015</v>
      </c>
      <c r="D107" s="7" t="str">
        <f>założenia!D17</f>
        <v>Rok n+1
2016</v>
      </c>
      <c r="E107" s="7" t="str">
        <f>założenia!E17</f>
        <v>Rok n+2
2017</v>
      </c>
      <c r="F107" s="7" t="str">
        <f>założenia!F17</f>
        <v>Rok n+3
2018</v>
      </c>
      <c r="G107" s="7" t="str">
        <f>założenia!G17</f>
        <v>Rok n+4
2019</v>
      </c>
      <c r="H107" s="7" t="str">
        <f>założenia!H17</f>
        <v>Rok n+5
2020</v>
      </c>
      <c r="I107" s="7" t="str">
        <f>założenia!I17</f>
        <v>Rok n+6
2021</v>
      </c>
      <c r="J107" s="7" t="str">
        <f>założenia!J17</f>
        <v>Rok n+7
2022</v>
      </c>
      <c r="K107" s="7" t="str">
        <f>założenia!K17</f>
        <v>Rok n+8
2023</v>
      </c>
      <c r="L107" s="7" t="str">
        <f>założenia!L17</f>
        <v>Rok n+9
2024</v>
      </c>
      <c r="M107" s="7" t="str">
        <f>założenia!M17</f>
        <v>Rok n+10
2025</v>
      </c>
      <c r="N107" s="7" t="str">
        <f>założenia!N17</f>
        <v>Rok n+11
2026</v>
      </c>
      <c r="O107" s="7" t="str">
        <f>założenia!O17</f>
        <v>Rok n+12
2027</v>
      </c>
      <c r="P107" s="7" t="str">
        <f>założenia!P17</f>
        <v>Rok n+13
2028</v>
      </c>
      <c r="Q107" s="7" t="str">
        <f>założenia!Q17</f>
        <v>Rok n+14
2029</v>
      </c>
      <c r="R107" s="7" t="str">
        <f>założenia!R17</f>
        <v>Rok n+15
2030</v>
      </c>
      <c r="S107" s="7" t="str">
        <f>założenia!S17</f>
        <v>Rok n+16
2031</v>
      </c>
      <c r="T107" s="7" t="str">
        <f>założenia!T17</f>
        <v>Rok n+17
2032</v>
      </c>
      <c r="U107" s="7" t="str">
        <f>założenia!U17</f>
        <v>Rok n+18
2033</v>
      </c>
      <c r="V107" s="7" t="str">
        <f>założenia!V17</f>
        <v>Rok n+19
2034</v>
      </c>
      <c r="W107" s="7" t="str">
        <f>założenia!W17</f>
        <v>Rok n+20
2035</v>
      </c>
      <c r="X107" s="7" t="str">
        <f>założenia!X17</f>
        <v>Rok n+21
2036</v>
      </c>
      <c r="Y107" s="7" t="str">
        <f>założenia!Y17</f>
        <v>Rok n+22
2037</v>
      </c>
      <c r="Z107" s="7" t="str">
        <f>założenia!Z17</f>
        <v>Rok n+23
2038</v>
      </c>
      <c r="AA107" s="7" t="str">
        <f>założenia!AA17</f>
        <v>Rok n+24
2039</v>
      </c>
      <c r="AB107" s="7" t="str">
        <f>założenia!AB17</f>
        <v>Rok n+25
2040</v>
      </c>
      <c r="AC107" s="7" t="str">
        <f>założenia!AC17</f>
        <v>Rok n+26
2041</v>
      </c>
      <c r="AD107" s="7" t="str">
        <f>założenia!AD17</f>
        <v>Rok n+27
2042</v>
      </c>
      <c r="AE107" s="7" t="str">
        <f>założenia!AE17</f>
        <v>Rok n+28
2043</v>
      </c>
      <c r="AF107" s="7" t="str">
        <f>założenia!AF17</f>
        <v>Rok n+29
2044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2:42" ht="15" x14ac:dyDescent="0.25">
      <c r="B108" s="17" t="s">
        <v>11</v>
      </c>
      <c r="C108" s="16">
        <f>założenia!$C88/założenia!$C$104*C$19</f>
        <v>1509180</v>
      </c>
      <c r="D108" s="16">
        <f>założenia!$C88/założenia!$C$104*D$19</f>
        <v>1517970</v>
      </c>
      <c r="E108" s="16">
        <f>założenia!$C88/założenia!$C$104*E$19</f>
        <v>1541520</v>
      </c>
      <c r="F108" s="16">
        <f>założenia!$C88/założenia!$C$104*F$19</f>
        <v>1549920</v>
      </c>
      <c r="G108" s="16">
        <f>założenia!$C88/założenia!$C$104*G$19</f>
        <v>1558170</v>
      </c>
      <c r="H108" s="16">
        <f>założenia!$C88/założenia!$C$104*H$19</f>
        <v>1566210</v>
      </c>
      <c r="I108" s="16">
        <f>założenia!$C88/założenia!$C$104*I$19</f>
        <v>1573950</v>
      </c>
      <c r="J108" s="16">
        <f>założenia!$C88/założenia!$C$104*J$19</f>
        <v>1581360</v>
      </c>
      <c r="K108" s="16">
        <f>założenia!$C88/założenia!$C$104*K$19</f>
        <v>1588410</v>
      </c>
      <c r="L108" s="16">
        <f>założenia!$C88/założenia!$C$104*L$19</f>
        <v>1595070</v>
      </c>
      <c r="M108" s="16">
        <f>założenia!$C88/założenia!$C$104*M$19</f>
        <v>1601340</v>
      </c>
      <c r="N108" s="16">
        <f>założenia!$C88/założenia!$C$104*N$19</f>
        <v>1607250</v>
      </c>
      <c r="O108" s="16">
        <f>założenia!$C88/założenia!$C$104*O$19</f>
        <v>1612800</v>
      </c>
      <c r="P108" s="16">
        <f>założenia!$C88/założenia!$C$104*P$19</f>
        <v>1618020</v>
      </c>
      <c r="Q108" s="16">
        <f>założenia!$C88/założenia!$C$104*Q$19</f>
        <v>1622880</v>
      </c>
      <c r="R108" s="16">
        <f>założenia!$C88/założenia!$C$104*R$19</f>
        <v>1627380</v>
      </c>
      <c r="S108" s="16">
        <f>założenia!$C88/założenia!$C$104*S$19</f>
        <v>1631550</v>
      </c>
      <c r="T108" s="16">
        <f>założenia!$C88/założenia!$C$104*T$19</f>
        <v>1635420</v>
      </c>
      <c r="U108" s="16">
        <f>założenia!$C88/założenia!$C$104*U$19</f>
        <v>1639020</v>
      </c>
      <c r="V108" s="16">
        <f>założenia!$C88/założenia!$C$104*V$19</f>
        <v>1642350</v>
      </c>
      <c r="W108" s="16">
        <f>założenia!$C88/założenia!$C$104*W$19</f>
        <v>1645470</v>
      </c>
      <c r="X108" s="16">
        <f>założenia!$C88/założenia!$C$104*X$19</f>
        <v>1648410</v>
      </c>
      <c r="Y108" s="16">
        <f>założenia!$C88/założenia!$C$104*Y$19</f>
        <v>1651200</v>
      </c>
      <c r="Z108" s="16">
        <f>założenia!$C88/założenia!$C$104*Z$19</f>
        <v>1653900</v>
      </c>
      <c r="AA108" s="16">
        <f>założenia!$C88/założenia!$C$104*AA$19</f>
        <v>1656510</v>
      </c>
      <c r="AB108" s="16">
        <f>założenia!$C88/założenia!$C$104*AB$19</f>
        <v>1659030</v>
      </c>
      <c r="AC108" s="16">
        <f>założenia!$C88/założenia!$C$104*AC$19</f>
        <v>1661490</v>
      </c>
      <c r="AD108" s="16">
        <f>założenia!$C88/założenia!$C$104*AD$19</f>
        <v>1663890</v>
      </c>
      <c r="AE108" s="16">
        <f>założenia!$C88/założenia!$C$104*AE$19</f>
        <v>1666260</v>
      </c>
      <c r="AF108" s="16">
        <f>założenia!$C88/założenia!$C$104*AF$19</f>
        <v>1668570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2:42" ht="15" x14ac:dyDescent="0.25">
      <c r="B109" s="17" t="s">
        <v>12</v>
      </c>
      <c r="C109" s="16">
        <f>założenia!$C89/założenia!$C$104*C$19</f>
        <v>2314076</v>
      </c>
      <c r="D109" s="16">
        <f>założenia!$C89/założenia!$C$104*D$19</f>
        <v>2327554</v>
      </c>
      <c r="E109" s="16">
        <f>założenia!$C89/założenia!$C$104*E$19</f>
        <v>2363664</v>
      </c>
      <c r="F109" s="16">
        <f>założenia!$C89/założenia!$C$104*F$19</f>
        <v>2376544</v>
      </c>
      <c r="G109" s="16">
        <f>założenia!$C89/założenia!$C$104*G$19</f>
        <v>2389194</v>
      </c>
      <c r="H109" s="16">
        <f>założenia!$C89/założenia!$C$104*H$19</f>
        <v>2401522</v>
      </c>
      <c r="I109" s="16">
        <f>założenia!$C89/założenia!$C$104*I$19</f>
        <v>2413390</v>
      </c>
      <c r="J109" s="16">
        <f>założenia!$C89/założenia!$C$104*J$19</f>
        <v>2424752</v>
      </c>
      <c r="K109" s="16">
        <f>założenia!$C89/założenia!$C$104*K$19</f>
        <v>2435562</v>
      </c>
      <c r="L109" s="16">
        <f>założenia!$C89/założenia!$C$104*L$19</f>
        <v>2445774</v>
      </c>
      <c r="M109" s="16">
        <f>założenia!$C89/założenia!$C$104*M$19</f>
        <v>2455388</v>
      </c>
      <c r="N109" s="16">
        <f>założenia!$C89/założenia!$C$104*N$19</f>
        <v>2464450</v>
      </c>
      <c r="O109" s="16">
        <f>założenia!$C89/założenia!$C$104*O$19</f>
        <v>2472960</v>
      </c>
      <c r="P109" s="16">
        <f>założenia!$C89/założenia!$C$104*P$19</f>
        <v>2480964</v>
      </c>
      <c r="Q109" s="16">
        <f>założenia!$C89/założenia!$C$104*Q$19</f>
        <v>2488416</v>
      </c>
      <c r="R109" s="16">
        <f>założenia!$C89/założenia!$C$104*R$19</f>
        <v>2495316</v>
      </c>
      <c r="S109" s="16">
        <f>założenia!$C89/założenia!$C$104*S$19</f>
        <v>2501710</v>
      </c>
      <c r="T109" s="16">
        <f>założenia!$C89/założenia!$C$104*T$19</f>
        <v>2507644</v>
      </c>
      <c r="U109" s="16">
        <f>założenia!$C89/założenia!$C$104*U$19</f>
        <v>2513164</v>
      </c>
      <c r="V109" s="16">
        <f>założenia!$C89/założenia!$C$104*V$19</f>
        <v>2518270</v>
      </c>
      <c r="W109" s="16">
        <f>założenia!$C89/założenia!$C$104*W$19</f>
        <v>2523054</v>
      </c>
      <c r="X109" s="16">
        <f>założenia!$C89/założenia!$C$104*X$19</f>
        <v>2527562</v>
      </c>
      <c r="Y109" s="16">
        <f>założenia!$C89/założenia!$C$104*Y$19</f>
        <v>2531840</v>
      </c>
      <c r="Z109" s="16">
        <f>założenia!$C89/założenia!$C$104*Z$19</f>
        <v>2535980</v>
      </c>
      <c r="AA109" s="16">
        <f>założenia!$C89/założenia!$C$104*AA$19</f>
        <v>2539982</v>
      </c>
      <c r="AB109" s="16">
        <f>założenia!$C89/założenia!$C$104*AB$19</f>
        <v>2543846</v>
      </c>
      <c r="AC109" s="16">
        <f>założenia!$C89/założenia!$C$104*AC$19</f>
        <v>2547618</v>
      </c>
      <c r="AD109" s="16">
        <f>założenia!$C89/założenia!$C$104*AD$19</f>
        <v>2551298</v>
      </c>
      <c r="AE109" s="16">
        <f>założenia!$C89/założenia!$C$104*AE$19</f>
        <v>2554932</v>
      </c>
      <c r="AF109" s="16">
        <f>założenia!$C89/założenia!$C$104*AF$19</f>
        <v>2558474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2:42" ht="15" x14ac:dyDescent="0.25">
      <c r="B110" s="17" t="s">
        <v>13</v>
      </c>
      <c r="C110" s="16">
        <f>założenia!$C90/założenia!$C$104*C$19</f>
        <v>1811016</v>
      </c>
      <c r="D110" s="16">
        <f>założenia!$C90/założenia!$C$104*D$19</f>
        <v>1821564</v>
      </c>
      <c r="E110" s="16">
        <f>założenia!$C90/założenia!$C$104*E$19</f>
        <v>1849824</v>
      </c>
      <c r="F110" s="16">
        <f>założenia!$C90/założenia!$C$104*F$19</f>
        <v>1859904</v>
      </c>
      <c r="G110" s="16">
        <f>założenia!$C90/założenia!$C$104*G$19</f>
        <v>1869804</v>
      </c>
      <c r="H110" s="16">
        <f>założenia!$C90/założenia!$C$104*H$19</f>
        <v>1879452</v>
      </c>
      <c r="I110" s="16">
        <f>założenia!$C90/założenia!$C$104*I$19</f>
        <v>1888740</v>
      </c>
      <c r="J110" s="16">
        <f>założenia!$C90/założenia!$C$104*J$19</f>
        <v>1897632</v>
      </c>
      <c r="K110" s="16">
        <f>założenia!$C90/założenia!$C$104*K$19</f>
        <v>1906092</v>
      </c>
      <c r="L110" s="16">
        <f>założenia!$C90/założenia!$C$104*L$19</f>
        <v>1914084</v>
      </c>
      <c r="M110" s="16">
        <f>założenia!$C90/założenia!$C$104*M$19</f>
        <v>1921608</v>
      </c>
      <c r="N110" s="16">
        <f>założenia!$C90/założenia!$C$104*N$19</f>
        <v>1928700</v>
      </c>
      <c r="O110" s="16">
        <f>założenia!$C90/założenia!$C$104*O$19</f>
        <v>1935360</v>
      </c>
      <c r="P110" s="16">
        <f>założenia!$C90/założenia!$C$104*P$19</f>
        <v>1941624</v>
      </c>
      <c r="Q110" s="16">
        <f>założenia!$C90/założenia!$C$104*Q$19</f>
        <v>1947456</v>
      </c>
      <c r="R110" s="16">
        <f>założenia!$C90/założenia!$C$104*R$19</f>
        <v>1952856</v>
      </c>
      <c r="S110" s="16">
        <f>założenia!$C90/założenia!$C$104*S$19</f>
        <v>1957860</v>
      </c>
      <c r="T110" s="16">
        <f>założenia!$C90/założenia!$C$104*T$19</f>
        <v>1962504</v>
      </c>
      <c r="U110" s="16">
        <f>założenia!$C90/założenia!$C$104*U$19</f>
        <v>1966824</v>
      </c>
      <c r="V110" s="16">
        <f>założenia!$C90/założenia!$C$104*V$19</f>
        <v>1970820</v>
      </c>
      <c r="W110" s="16">
        <f>założenia!$C90/założenia!$C$104*W$19</f>
        <v>1974564</v>
      </c>
      <c r="X110" s="16">
        <f>założenia!$C90/założenia!$C$104*X$19</f>
        <v>1978092</v>
      </c>
      <c r="Y110" s="16">
        <f>założenia!$C90/założenia!$C$104*Y$19</f>
        <v>1981440</v>
      </c>
      <c r="Z110" s="16">
        <f>założenia!$C90/założenia!$C$104*Z$19</f>
        <v>1984680</v>
      </c>
      <c r="AA110" s="16">
        <f>założenia!$C90/założenia!$C$104*AA$19</f>
        <v>1987812</v>
      </c>
      <c r="AB110" s="16">
        <f>założenia!$C90/założenia!$C$104*AB$19</f>
        <v>1990836</v>
      </c>
      <c r="AC110" s="16">
        <f>założenia!$C90/założenia!$C$104*AC$19</f>
        <v>1993788</v>
      </c>
      <c r="AD110" s="16">
        <f>założenia!$C90/założenia!$C$104*AD$19</f>
        <v>1996668</v>
      </c>
      <c r="AE110" s="16">
        <f>założenia!$C90/założenia!$C$104*AE$19</f>
        <v>1999512</v>
      </c>
      <c r="AF110" s="16">
        <f>założenia!$C90/założenia!$C$104*AF$19</f>
        <v>2002284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2:42" ht="15" x14ac:dyDescent="0.25">
      <c r="B111" s="17" t="s">
        <v>14</v>
      </c>
      <c r="C111" s="16">
        <f>założenia!C91*(1+założenia!C$20)</f>
        <v>1897039.9999999998</v>
      </c>
      <c r="D111" s="16">
        <f>C111*(1+założenia!D$20)</f>
        <v>1944465.9999999995</v>
      </c>
      <c r="E111" s="16">
        <f>D111*(1+założenia!E$20)</f>
        <v>1996966.5819999992</v>
      </c>
      <c r="F111" s="16">
        <f>E111*(1+założenia!F$20)</f>
        <v>2048887.7131319994</v>
      </c>
      <c r="G111" s="16">
        <f>F111*(1+założenia!G$20)</f>
        <v>2106256.5690996954</v>
      </c>
      <c r="H111" s="16">
        <f>G111*(1+założenia!H$20)</f>
        <v>2165231.7530344869</v>
      </c>
      <c r="I111" s="16">
        <f>H111*(1+założenia!I$20)</f>
        <v>2225858.2421194525</v>
      </c>
      <c r="J111" s="16">
        <f>I111*(1+założenia!J$20)</f>
        <v>2288182.2728987969</v>
      </c>
      <c r="K111" s="16">
        <f>J111*(1+założenia!K$20)</f>
        <v>2352251.3765399633</v>
      </c>
      <c r="L111" s="16">
        <f>K111*(1+założenia!L$20)</f>
        <v>2418114.4150830824</v>
      </c>
      <c r="M111" s="16">
        <f>L111*(1+założenia!M$20)</f>
        <v>2485821.6187054086</v>
      </c>
      <c r="N111" s="16">
        <f>M111*(1+założenia!N$20)</f>
        <v>2555424.62402916</v>
      </c>
      <c r="O111" s="16">
        <f>N111*(1+założenia!O$20)</f>
        <v>2626976.5135019766</v>
      </c>
      <c r="P111" s="16">
        <f>O111*(1+założenia!P$20)</f>
        <v>2700531.8558800318</v>
      </c>
      <c r="Q111" s="16">
        <f>P111*(1+założenia!Q$20)</f>
        <v>2776146.7478446728</v>
      </c>
      <c r="R111" s="16">
        <f>Q111*(1+założenia!R$20)</f>
        <v>2853878.8567843237</v>
      </c>
      <c r="S111" s="16">
        <f>R111*(1+założenia!S$20)</f>
        <v>2933787.464774285</v>
      </c>
      <c r="T111" s="16">
        <f>S111*(1+założenia!T$20)</f>
        <v>3015933.5137879648</v>
      </c>
      <c r="U111" s="16">
        <f>T111*(1+założenia!U$20)</f>
        <v>3100379.6521740281</v>
      </c>
      <c r="V111" s="16">
        <f>U111*(1+założenia!V$20)</f>
        <v>3187190.2824349008</v>
      </c>
      <c r="W111" s="16">
        <f>V111*(1+założenia!W$20)</f>
        <v>3276431.6103430782</v>
      </c>
      <c r="X111" s="16">
        <f>W111*(1+założenia!X$20)</f>
        <v>3368171.6954326844</v>
      </c>
      <c r="Y111" s="16">
        <f>X111*(1+założenia!Y$20)</f>
        <v>3462480.5029047998</v>
      </c>
      <c r="Z111" s="16">
        <f>Y111*(1+założenia!Z$20)</f>
        <v>3559429.9569861344</v>
      </c>
      <c r="AA111" s="16">
        <f>Z111*(1+założenia!AA$20)</f>
        <v>3659093.9957817462</v>
      </c>
      <c r="AB111" s="16">
        <f>AA111*(1+założenia!AB$20)</f>
        <v>3761548.6276636352</v>
      </c>
      <c r="AC111" s="16">
        <f>AB111*(1+założenia!AC$20)</f>
        <v>3866871.989238217</v>
      </c>
      <c r="AD111" s="16">
        <f>AC111*(1+założenia!AD$20)</f>
        <v>3975144.4049368873</v>
      </c>
      <c r="AE111" s="16">
        <f>AD111*(1+założenia!AE$20)</f>
        <v>4086448.4482751205</v>
      </c>
      <c r="AF111" s="16">
        <f>AE111*(1+założenia!AF$20)</f>
        <v>4200869.0048268242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2:42" ht="15" x14ac:dyDescent="0.25">
      <c r="B112" s="17" t="s">
        <v>15</v>
      </c>
      <c r="C112" s="16">
        <f>założenia!C92*(1+założenia!C$20)</f>
        <v>474259.99999999994</v>
      </c>
      <c r="D112" s="16">
        <f>C112*(1+założenia!D$20)</f>
        <v>486116.49999999988</v>
      </c>
      <c r="E112" s="16">
        <f>D112*(1+założenia!E$20)</f>
        <v>499241.64549999981</v>
      </c>
      <c r="F112" s="16">
        <f>E112*(1+założenia!F$20)</f>
        <v>512221.92828299984</v>
      </c>
      <c r="G112" s="16">
        <f>F112*(1+założenia!G$20)</f>
        <v>526564.14227492386</v>
      </c>
      <c r="H112" s="16">
        <f>G112*(1+założenia!H$20)</f>
        <v>541307.93825862173</v>
      </c>
      <c r="I112" s="16">
        <f>H112*(1+założenia!I$20)</f>
        <v>556464.56052986311</v>
      </c>
      <c r="J112" s="16">
        <f>I112*(1+założenia!J$20)</f>
        <v>572045.56822469924</v>
      </c>
      <c r="K112" s="16">
        <f>J112*(1+założenia!K$20)</f>
        <v>588062.84413499082</v>
      </c>
      <c r="L112" s="16">
        <f>K112*(1+założenia!L$20)</f>
        <v>604528.6037707706</v>
      </c>
      <c r="M112" s="16">
        <f>L112*(1+założenia!M$20)</f>
        <v>621455.40467635216</v>
      </c>
      <c r="N112" s="16">
        <f>M112*(1+założenia!N$20)</f>
        <v>638856.15600729</v>
      </c>
      <c r="O112" s="16">
        <f>N112*(1+założenia!O$20)</f>
        <v>656744.12837549415</v>
      </c>
      <c r="P112" s="16">
        <f>O112*(1+założenia!P$20)</f>
        <v>675132.96397000796</v>
      </c>
      <c r="Q112" s="16">
        <f>P112*(1+założenia!Q$20)</f>
        <v>694036.68696116819</v>
      </c>
      <c r="R112" s="16">
        <f>Q112*(1+założenia!R$20)</f>
        <v>713469.71419608092</v>
      </c>
      <c r="S112" s="16">
        <f>R112*(1+założenia!S$20)</f>
        <v>733446.86619357124</v>
      </c>
      <c r="T112" s="16">
        <f>S112*(1+założenia!T$20)</f>
        <v>753983.37844699121</v>
      </c>
      <c r="U112" s="16">
        <f>T112*(1+założenia!U$20)</f>
        <v>775094.91304350703</v>
      </c>
      <c r="V112" s="16">
        <f>U112*(1+założenia!V$20)</f>
        <v>796797.57060872519</v>
      </c>
      <c r="W112" s="16">
        <f>V112*(1+założenia!W$20)</f>
        <v>819107.90258576954</v>
      </c>
      <c r="X112" s="16">
        <f>W112*(1+założenia!X$20)</f>
        <v>842042.9238581711</v>
      </c>
      <c r="Y112" s="16">
        <f>X112*(1+założenia!Y$20)</f>
        <v>865620.12572619994</v>
      </c>
      <c r="Z112" s="16">
        <f>Y112*(1+założenia!Z$20)</f>
        <v>889857.4892465336</v>
      </c>
      <c r="AA112" s="16">
        <f>Z112*(1+założenia!AA$20)</f>
        <v>914773.49894543656</v>
      </c>
      <c r="AB112" s="16">
        <f>AA112*(1+założenia!AB$20)</f>
        <v>940387.1569159088</v>
      </c>
      <c r="AC112" s="16">
        <f>AB112*(1+założenia!AC$20)</f>
        <v>966717.99730955425</v>
      </c>
      <c r="AD112" s="16">
        <f>AC112*(1+założenia!AD$20)</f>
        <v>993786.10123422183</v>
      </c>
      <c r="AE112" s="16">
        <f>AD112*(1+założenia!AE$20)</f>
        <v>1021612.1120687801</v>
      </c>
      <c r="AF112" s="16">
        <f>AE112*(1+założenia!AF$20)</f>
        <v>1050217.251206706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2:42" ht="15" x14ac:dyDescent="0.25">
      <c r="B113" s="17" t="s">
        <v>16</v>
      </c>
      <c r="C113" s="16">
        <f>założenia!$C93/założenia!$C$104*C$19</f>
        <v>603672</v>
      </c>
      <c r="D113" s="16">
        <f>założenia!$C93/założenia!$C$104*D$19</f>
        <v>607188</v>
      </c>
      <c r="E113" s="16">
        <f>założenia!$C93/założenia!$C$104*E$19</f>
        <v>616608</v>
      </c>
      <c r="F113" s="16">
        <f>założenia!$C93/założenia!$C$104*F$19</f>
        <v>619968</v>
      </c>
      <c r="G113" s="16">
        <f>założenia!$C93/założenia!$C$104*G$19</f>
        <v>623268</v>
      </c>
      <c r="H113" s="16">
        <f>założenia!$C93/założenia!$C$104*H$19</f>
        <v>626484</v>
      </c>
      <c r="I113" s="16">
        <f>założenia!$C93/założenia!$C$104*I$19</f>
        <v>629580</v>
      </c>
      <c r="J113" s="16">
        <f>założenia!$C93/założenia!$C$104*J$19</f>
        <v>632544</v>
      </c>
      <c r="K113" s="16">
        <f>założenia!$C93/założenia!$C$104*K$19</f>
        <v>635364</v>
      </c>
      <c r="L113" s="16">
        <f>założenia!$C93/założenia!$C$104*L$19</f>
        <v>638028</v>
      </c>
      <c r="M113" s="16">
        <f>założenia!$C93/założenia!$C$104*M$19</f>
        <v>640536</v>
      </c>
      <c r="N113" s="16">
        <f>założenia!$C93/założenia!$C$104*N$19</f>
        <v>642900</v>
      </c>
      <c r="O113" s="16">
        <f>założenia!$C93/założenia!$C$104*O$19</f>
        <v>645120</v>
      </c>
      <c r="P113" s="16">
        <f>założenia!$C93/założenia!$C$104*P$19</f>
        <v>647208</v>
      </c>
      <c r="Q113" s="16">
        <f>założenia!$C93/założenia!$C$104*Q$19</f>
        <v>649152</v>
      </c>
      <c r="R113" s="16">
        <f>założenia!$C93/założenia!$C$104*R$19</f>
        <v>650952</v>
      </c>
      <c r="S113" s="16">
        <f>założenia!$C93/założenia!$C$104*S$19</f>
        <v>652620</v>
      </c>
      <c r="T113" s="16">
        <f>założenia!$C93/założenia!$C$104*T$19</f>
        <v>654168</v>
      </c>
      <c r="U113" s="16">
        <f>założenia!$C93/założenia!$C$104*U$19</f>
        <v>655608</v>
      </c>
      <c r="V113" s="16">
        <f>założenia!$C93/założenia!$C$104*V$19</f>
        <v>656940</v>
      </c>
      <c r="W113" s="16">
        <f>założenia!$C93/założenia!$C$104*W$19</f>
        <v>658188</v>
      </c>
      <c r="X113" s="16">
        <f>założenia!$C93/założenia!$C$104*X$19</f>
        <v>659364</v>
      </c>
      <c r="Y113" s="16">
        <f>założenia!$C93/założenia!$C$104*Y$19</f>
        <v>660480</v>
      </c>
      <c r="Z113" s="16">
        <f>założenia!$C93/założenia!$C$104*Z$19</f>
        <v>661560</v>
      </c>
      <c r="AA113" s="16">
        <f>założenia!$C93/założenia!$C$104*AA$19</f>
        <v>662604</v>
      </c>
      <c r="AB113" s="16">
        <f>założenia!$C93/założenia!$C$104*AB$19</f>
        <v>663612</v>
      </c>
      <c r="AC113" s="16">
        <f>założenia!$C93/założenia!$C$104*AC$19</f>
        <v>664596</v>
      </c>
      <c r="AD113" s="16">
        <f>założenia!$C93/założenia!$C$104*AD$19</f>
        <v>665556</v>
      </c>
      <c r="AE113" s="16">
        <f>założenia!$C93/założenia!$C$104*AE$19</f>
        <v>666504</v>
      </c>
      <c r="AF113" s="16">
        <f>założenia!$C93/założenia!$C$104*AF$19</f>
        <v>667428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2:42" ht="15" x14ac:dyDescent="0.25">
      <c r="B114" s="18" t="s">
        <v>6</v>
      </c>
      <c r="C114" s="19">
        <f>SUM(C108:C113)</f>
        <v>8609244</v>
      </c>
      <c r="D114" s="19">
        <f t="shared" ref="D114:Q114" si="68">SUM(D108:D113)</f>
        <v>8704858.5</v>
      </c>
      <c r="E114" s="19">
        <f t="shared" si="68"/>
        <v>8867824.2274999991</v>
      </c>
      <c r="F114" s="19">
        <f t="shared" si="68"/>
        <v>8967445.641415</v>
      </c>
      <c r="G114" s="19">
        <f t="shared" si="68"/>
        <v>9073256.71137462</v>
      </c>
      <c r="H114" s="19">
        <f t="shared" si="68"/>
        <v>9180207.6912931092</v>
      </c>
      <c r="I114" s="19">
        <f t="shared" si="68"/>
        <v>9287982.8026493154</v>
      </c>
      <c r="J114" s="19">
        <f t="shared" si="68"/>
        <v>9396515.8411234953</v>
      </c>
      <c r="K114" s="19">
        <f t="shared" si="68"/>
        <v>9505742.2206749544</v>
      </c>
      <c r="L114" s="19">
        <f t="shared" si="68"/>
        <v>9615599.0188538525</v>
      </c>
      <c r="M114" s="19">
        <f t="shared" si="68"/>
        <v>9726149.0233817603</v>
      </c>
      <c r="N114" s="19">
        <f t="shared" si="68"/>
        <v>9837580.7800364494</v>
      </c>
      <c r="O114" s="19">
        <f t="shared" si="68"/>
        <v>9949960.6418774705</v>
      </c>
      <c r="P114" s="19">
        <f t="shared" si="68"/>
        <v>10063480.819850039</v>
      </c>
      <c r="Q114" s="19">
        <f t="shared" si="68"/>
        <v>10178087.434805842</v>
      </c>
      <c r="R114" s="19">
        <f t="shared" ref="R114:AF114" si="69">SUM(R108:R113)</f>
        <v>10293852.570980404</v>
      </c>
      <c r="S114" s="19">
        <f t="shared" si="69"/>
        <v>10410974.330967857</v>
      </c>
      <c r="T114" s="19">
        <f t="shared" si="69"/>
        <v>10529652.892234955</v>
      </c>
      <c r="U114" s="19">
        <f t="shared" si="69"/>
        <v>10650090.565217534</v>
      </c>
      <c r="V114" s="19">
        <f t="shared" si="69"/>
        <v>10772367.853043627</v>
      </c>
      <c r="W114" s="19">
        <f t="shared" si="69"/>
        <v>10896815.512928847</v>
      </c>
      <c r="X114" s="19">
        <f t="shared" si="69"/>
        <v>11023642.619290857</v>
      </c>
      <c r="Y114" s="19">
        <f t="shared" si="69"/>
        <v>11153060.628630999</v>
      </c>
      <c r="Z114" s="19">
        <f t="shared" si="69"/>
        <v>11285407.446232669</v>
      </c>
      <c r="AA114" s="19">
        <f t="shared" si="69"/>
        <v>11420775.494727183</v>
      </c>
      <c r="AB114" s="19">
        <f t="shared" si="69"/>
        <v>11559259.784579543</v>
      </c>
      <c r="AC114" s="19">
        <f t="shared" si="69"/>
        <v>11701081.986547772</v>
      </c>
      <c r="AD114" s="19">
        <f t="shared" si="69"/>
        <v>11846342.506171109</v>
      </c>
      <c r="AE114" s="19">
        <f t="shared" si="69"/>
        <v>11995268.560343901</v>
      </c>
      <c r="AF114" s="19">
        <f t="shared" si="69"/>
        <v>12147842.25603353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2:42" ht="30" x14ac:dyDescent="0.25">
      <c r="B115" s="42" t="s">
        <v>135</v>
      </c>
      <c r="C115" s="7" t="str">
        <f>założenia!C17</f>
        <v>Rok n
2015</v>
      </c>
      <c r="D115" s="7" t="str">
        <f>założenia!D17</f>
        <v>Rok n+1
2016</v>
      </c>
      <c r="E115" s="7" t="str">
        <f>założenia!E17</f>
        <v>Rok n+2
2017</v>
      </c>
      <c r="F115" s="7" t="str">
        <f>założenia!F17</f>
        <v>Rok n+3
2018</v>
      </c>
      <c r="G115" s="7" t="str">
        <f>założenia!G17</f>
        <v>Rok n+4
2019</v>
      </c>
      <c r="H115" s="7" t="str">
        <f>założenia!H17</f>
        <v>Rok n+5
2020</v>
      </c>
      <c r="I115" s="7" t="str">
        <f>założenia!I17</f>
        <v>Rok n+6
2021</v>
      </c>
      <c r="J115" s="7" t="str">
        <f>założenia!J17</f>
        <v>Rok n+7
2022</v>
      </c>
      <c r="K115" s="7" t="str">
        <f>założenia!K17</f>
        <v>Rok n+8
2023</v>
      </c>
      <c r="L115" s="7" t="str">
        <f>założenia!L17</f>
        <v>Rok n+9
2024</v>
      </c>
      <c r="M115" s="7" t="str">
        <f>założenia!M17</f>
        <v>Rok n+10
2025</v>
      </c>
      <c r="N115" s="7" t="str">
        <f>założenia!N17</f>
        <v>Rok n+11
2026</v>
      </c>
      <c r="O115" s="7" t="str">
        <f>założenia!O17</f>
        <v>Rok n+12
2027</v>
      </c>
      <c r="P115" s="7" t="str">
        <f>założenia!P17</f>
        <v>Rok n+13
2028</v>
      </c>
      <c r="Q115" s="7" t="str">
        <f>założenia!Q17</f>
        <v>Rok n+14
2029</v>
      </c>
      <c r="R115" s="7" t="str">
        <f>założenia!R17</f>
        <v>Rok n+15
2030</v>
      </c>
      <c r="S115" s="7" t="str">
        <f>założenia!S17</f>
        <v>Rok n+16
2031</v>
      </c>
      <c r="T115" s="7" t="str">
        <f>założenia!T17</f>
        <v>Rok n+17
2032</v>
      </c>
      <c r="U115" s="7" t="str">
        <f>założenia!U17</f>
        <v>Rok n+18
2033</v>
      </c>
      <c r="V115" s="7" t="str">
        <f>założenia!V17</f>
        <v>Rok n+19
2034</v>
      </c>
      <c r="W115" s="7" t="str">
        <f>założenia!W17</f>
        <v>Rok n+20
2035</v>
      </c>
      <c r="X115" s="7" t="str">
        <f>założenia!X17</f>
        <v>Rok n+21
2036</v>
      </c>
      <c r="Y115" s="7" t="str">
        <f>założenia!Y17</f>
        <v>Rok n+22
2037</v>
      </c>
      <c r="Z115" s="7" t="str">
        <f>założenia!Z17</f>
        <v>Rok n+23
2038</v>
      </c>
      <c r="AA115" s="7" t="str">
        <f>założenia!AA17</f>
        <v>Rok n+24
2039</v>
      </c>
      <c r="AB115" s="7" t="str">
        <f>założenia!AB17</f>
        <v>Rok n+25
2040</v>
      </c>
      <c r="AC115" s="7" t="str">
        <f>założenia!AC17</f>
        <v>Rok n+26
2041</v>
      </c>
      <c r="AD115" s="7" t="str">
        <f>założenia!AD17</f>
        <v>Rok n+27
2042</v>
      </c>
      <c r="AE115" s="7" t="str">
        <f>założenia!AE17</f>
        <v>Rok n+28
2043</v>
      </c>
      <c r="AF115" s="7" t="str">
        <f>założenia!AF17</f>
        <v>Rok n+29
2044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2:42" ht="15" x14ac:dyDescent="0.25">
      <c r="B116" s="17" t="s">
        <v>11</v>
      </c>
      <c r="C116" s="16">
        <f>C100+C108-C84-C92</f>
        <v>0</v>
      </c>
      <c r="D116" s="16">
        <f t="shared" ref="D116:H116" si="70">D100+D108-D84-D92</f>
        <v>0</v>
      </c>
      <c r="E116" s="16">
        <f t="shared" si="70"/>
        <v>15000</v>
      </c>
      <c r="F116" s="16">
        <f t="shared" si="70"/>
        <v>15000</v>
      </c>
      <c r="G116" s="16">
        <f t="shared" si="70"/>
        <v>15000</v>
      </c>
      <c r="H116" s="16">
        <f t="shared" si="70"/>
        <v>15000</v>
      </c>
      <c r="I116" s="16">
        <f t="shared" ref="I116:Q116" si="71">I100+I108-I84-I92</f>
        <v>15000</v>
      </c>
      <c r="J116" s="16">
        <f t="shared" si="71"/>
        <v>15000</v>
      </c>
      <c r="K116" s="16">
        <f t="shared" si="71"/>
        <v>15000</v>
      </c>
      <c r="L116" s="16">
        <f t="shared" si="71"/>
        <v>15000</v>
      </c>
      <c r="M116" s="16">
        <f t="shared" si="71"/>
        <v>15000</v>
      </c>
      <c r="N116" s="16">
        <f t="shared" si="71"/>
        <v>15000</v>
      </c>
      <c r="O116" s="16">
        <f t="shared" si="71"/>
        <v>15000</v>
      </c>
      <c r="P116" s="16">
        <f t="shared" si="71"/>
        <v>15000</v>
      </c>
      <c r="Q116" s="16">
        <f t="shared" si="71"/>
        <v>15000</v>
      </c>
      <c r="R116" s="16">
        <f t="shared" ref="R116:AF116" si="72">R100+R108-R84-R92</f>
        <v>15000</v>
      </c>
      <c r="S116" s="16">
        <f t="shared" si="72"/>
        <v>15000</v>
      </c>
      <c r="T116" s="16">
        <f t="shared" si="72"/>
        <v>15000</v>
      </c>
      <c r="U116" s="16">
        <f t="shared" si="72"/>
        <v>15000</v>
      </c>
      <c r="V116" s="16">
        <f t="shared" si="72"/>
        <v>15000</v>
      </c>
      <c r="W116" s="16">
        <f t="shared" si="72"/>
        <v>15000</v>
      </c>
      <c r="X116" s="16">
        <f t="shared" si="72"/>
        <v>15000</v>
      </c>
      <c r="Y116" s="16">
        <f t="shared" si="72"/>
        <v>15000</v>
      </c>
      <c r="Z116" s="16">
        <f t="shared" si="72"/>
        <v>15000</v>
      </c>
      <c r="AA116" s="16">
        <f t="shared" si="72"/>
        <v>15000</v>
      </c>
      <c r="AB116" s="16">
        <f t="shared" si="72"/>
        <v>15000</v>
      </c>
      <c r="AC116" s="16">
        <f t="shared" si="72"/>
        <v>15000</v>
      </c>
      <c r="AD116" s="16">
        <f t="shared" si="72"/>
        <v>15000</v>
      </c>
      <c r="AE116" s="16">
        <f t="shared" si="72"/>
        <v>15000</v>
      </c>
      <c r="AF116" s="16">
        <f t="shared" si="72"/>
        <v>15000</v>
      </c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2:42" ht="15" x14ac:dyDescent="0.25">
      <c r="B117" s="17" t="s">
        <v>12</v>
      </c>
      <c r="C117" s="16">
        <f t="shared" ref="C117:G121" si="73">C101+C109-C85-C93</f>
        <v>0</v>
      </c>
      <c r="D117" s="16">
        <f t="shared" si="73"/>
        <v>0</v>
      </c>
      <c r="E117" s="16">
        <f t="shared" si="73"/>
        <v>23000</v>
      </c>
      <c r="F117" s="16">
        <f t="shared" si="73"/>
        <v>23000</v>
      </c>
      <c r="G117" s="16">
        <f t="shared" si="73"/>
        <v>23000</v>
      </c>
      <c r="H117" s="16">
        <f t="shared" ref="H117:Q117" si="74">H101+H109-H85-H93</f>
        <v>23000</v>
      </c>
      <c r="I117" s="16">
        <f t="shared" si="74"/>
        <v>23000</v>
      </c>
      <c r="J117" s="16">
        <f t="shared" si="74"/>
        <v>23000</v>
      </c>
      <c r="K117" s="16">
        <f t="shared" si="74"/>
        <v>23000</v>
      </c>
      <c r="L117" s="16">
        <f t="shared" si="74"/>
        <v>23000</v>
      </c>
      <c r="M117" s="16">
        <f t="shared" si="74"/>
        <v>23000</v>
      </c>
      <c r="N117" s="16">
        <f t="shared" si="74"/>
        <v>23000</v>
      </c>
      <c r="O117" s="16">
        <f t="shared" si="74"/>
        <v>23000</v>
      </c>
      <c r="P117" s="16">
        <f t="shared" si="74"/>
        <v>23000</v>
      </c>
      <c r="Q117" s="16">
        <f t="shared" si="74"/>
        <v>23000</v>
      </c>
      <c r="R117" s="16">
        <f t="shared" ref="R117:AF117" si="75">R101+R109-R85-R93</f>
        <v>23000</v>
      </c>
      <c r="S117" s="16">
        <f t="shared" si="75"/>
        <v>23000</v>
      </c>
      <c r="T117" s="16">
        <f t="shared" si="75"/>
        <v>23000</v>
      </c>
      <c r="U117" s="16">
        <f t="shared" si="75"/>
        <v>23000</v>
      </c>
      <c r="V117" s="16">
        <f t="shared" si="75"/>
        <v>23000</v>
      </c>
      <c r="W117" s="16">
        <f t="shared" si="75"/>
        <v>23000</v>
      </c>
      <c r="X117" s="16">
        <f t="shared" si="75"/>
        <v>23000</v>
      </c>
      <c r="Y117" s="16">
        <f t="shared" si="75"/>
        <v>23000</v>
      </c>
      <c r="Z117" s="16">
        <f t="shared" si="75"/>
        <v>23000</v>
      </c>
      <c r="AA117" s="16">
        <f t="shared" si="75"/>
        <v>23000</v>
      </c>
      <c r="AB117" s="16">
        <f t="shared" si="75"/>
        <v>23000</v>
      </c>
      <c r="AC117" s="16">
        <f t="shared" si="75"/>
        <v>23000</v>
      </c>
      <c r="AD117" s="16">
        <f t="shared" si="75"/>
        <v>23000</v>
      </c>
      <c r="AE117" s="16">
        <f t="shared" si="75"/>
        <v>23000</v>
      </c>
      <c r="AF117" s="16">
        <f t="shared" si="75"/>
        <v>23000</v>
      </c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2:42" ht="15" x14ac:dyDescent="0.25">
      <c r="B118" s="17" t="s">
        <v>13</v>
      </c>
      <c r="C118" s="16">
        <f t="shared" si="73"/>
        <v>0</v>
      </c>
      <c r="D118" s="16">
        <f t="shared" si="73"/>
        <v>0</v>
      </c>
      <c r="E118" s="16">
        <f t="shared" si="73"/>
        <v>18000</v>
      </c>
      <c r="F118" s="16">
        <f t="shared" si="73"/>
        <v>18000</v>
      </c>
      <c r="G118" s="16">
        <f t="shared" si="73"/>
        <v>18000</v>
      </c>
      <c r="H118" s="16">
        <f t="shared" ref="H118:Q118" si="76">H102+H110-H86-H94</f>
        <v>18000</v>
      </c>
      <c r="I118" s="16">
        <f t="shared" si="76"/>
        <v>18000</v>
      </c>
      <c r="J118" s="16">
        <f t="shared" si="76"/>
        <v>18000</v>
      </c>
      <c r="K118" s="16">
        <f t="shared" si="76"/>
        <v>18000</v>
      </c>
      <c r="L118" s="16">
        <f t="shared" si="76"/>
        <v>18000</v>
      </c>
      <c r="M118" s="16">
        <f t="shared" si="76"/>
        <v>18000</v>
      </c>
      <c r="N118" s="16">
        <f t="shared" si="76"/>
        <v>18000</v>
      </c>
      <c r="O118" s="16">
        <f t="shared" si="76"/>
        <v>18000</v>
      </c>
      <c r="P118" s="16">
        <f t="shared" si="76"/>
        <v>18000</v>
      </c>
      <c r="Q118" s="16">
        <f t="shared" si="76"/>
        <v>18000</v>
      </c>
      <c r="R118" s="16">
        <f t="shared" ref="R118:AF118" si="77">R102+R110-R86-R94</f>
        <v>18000</v>
      </c>
      <c r="S118" s="16">
        <f t="shared" si="77"/>
        <v>18000</v>
      </c>
      <c r="T118" s="16">
        <f t="shared" si="77"/>
        <v>18000</v>
      </c>
      <c r="U118" s="16">
        <f t="shared" si="77"/>
        <v>18000</v>
      </c>
      <c r="V118" s="16">
        <f t="shared" si="77"/>
        <v>18000</v>
      </c>
      <c r="W118" s="16">
        <f t="shared" si="77"/>
        <v>18000</v>
      </c>
      <c r="X118" s="16">
        <f t="shared" si="77"/>
        <v>18000</v>
      </c>
      <c r="Y118" s="16">
        <f t="shared" si="77"/>
        <v>18000</v>
      </c>
      <c r="Z118" s="16">
        <f t="shared" si="77"/>
        <v>18000</v>
      </c>
      <c r="AA118" s="16">
        <f t="shared" si="77"/>
        <v>18000</v>
      </c>
      <c r="AB118" s="16">
        <f t="shared" si="77"/>
        <v>18000</v>
      </c>
      <c r="AC118" s="16">
        <f t="shared" si="77"/>
        <v>18000</v>
      </c>
      <c r="AD118" s="16">
        <f t="shared" si="77"/>
        <v>18000</v>
      </c>
      <c r="AE118" s="16">
        <f t="shared" si="77"/>
        <v>18000</v>
      </c>
      <c r="AF118" s="16">
        <f t="shared" si="77"/>
        <v>18000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2:42" ht="15" x14ac:dyDescent="0.25">
      <c r="B119" s="17" t="s">
        <v>14</v>
      </c>
      <c r="C119" s="16">
        <f t="shared" si="73"/>
        <v>0</v>
      </c>
      <c r="D119" s="16">
        <f t="shared" si="73"/>
        <v>0</v>
      </c>
      <c r="E119" s="16">
        <f t="shared" si="73"/>
        <v>0</v>
      </c>
      <c r="F119" s="16">
        <f t="shared" si="73"/>
        <v>0</v>
      </c>
      <c r="G119" s="16">
        <f t="shared" si="73"/>
        <v>0</v>
      </c>
      <c r="H119" s="16">
        <f t="shared" ref="H119:Q119" si="78">H103+H111-H87-H95</f>
        <v>0</v>
      </c>
      <c r="I119" s="16">
        <f t="shared" si="78"/>
        <v>0</v>
      </c>
      <c r="J119" s="16">
        <f t="shared" si="78"/>
        <v>0</v>
      </c>
      <c r="K119" s="16">
        <f t="shared" si="78"/>
        <v>0</v>
      </c>
      <c r="L119" s="16">
        <f t="shared" si="78"/>
        <v>0</v>
      </c>
      <c r="M119" s="16">
        <f t="shared" si="78"/>
        <v>0</v>
      </c>
      <c r="N119" s="16">
        <f t="shared" si="78"/>
        <v>0</v>
      </c>
      <c r="O119" s="16">
        <f t="shared" si="78"/>
        <v>0</v>
      </c>
      <c r="P119" s="16">
        <f t="shared" si="78"/>
        <v>0</v>
      </c>
      <c r="Q119" s="16">
        <f t="shared" si="78"/>
        <v>0</v>
      </c>
      <c r="R119" s="16">
        <f t="shared" ref="R119:AF119" si="79">R103+R111-R87-R95</f>
        <v>0</v>
      </c>
      <c r="S119" s="16">
        <f t="shared" si="79"/>
        <v>0</v>
      </c>
      <c r="T119" s="16">
        <f t="shared" si="79"/>
        <v>0</v>
      </c>
      <c r="U119" s="16">
        <f t="shared" si="79"/>
        <v>0</v>
      </c>
      <c r="V119" s="16">
        <f t="shared" si="79"/>
        <v>0</v>
      </c>
      <c r="W119" s="16">
        <f t="shared" si="79"/>
        <v>0</v>
      </c>
      <c r="X119" s="16">
        <f t="shared" si="79"/>
        <v>0</v>
      </c>
      <c r="Y119" s="16">
        <f t="shared" si="79"/>
        <v>0</v>
      </c>
      <c r="Z119" s="16">
        <f t="shared" si="79"/>
        <v>0</v>
      </c>
      <c r="AA119" s="16">
        <f t="shared" si="79"/>
        <v>0</v>
      </c>
      <c r="AB119" s="16">
        <f t="shared" si="79"/>
        <v>0</v>
      </c>
      <c r="AC119" s="16">
        <f t="shared" si="79"/>
        <v>0</v>
      </c>
      <c r="AD119" s="16">
        <f t="shared" si="79"/>
        <v>0</v>
      </c>
      <c r="AE119" s="16">
        <f t="shared" si="79"/>
        <v>0</v>
      </c>
      <c r="AF119" s="16">
        <f t="shared" si="79"/>
        <v>0</v>
      </c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2:42" ht="15" x14ac:dyDescent="0.25">
      <c r="B120" s="17" t="s">
        <v>15</v>
      </c>
      <c r="C120" s="16">
        <f t="shared" si="73"/>
        <v>0</v>
      </c>
      <c r="D120" s="16">
        <f t="shared" si="73"/>
        <v>0</v>
      </c>
      <c r="E120" s="16">
        <f t="shared" si="73"/>
        <v>0</v>
      </c>
      <c r="F120" s="16">
        <f t="shared" si="73"/>
        <v>0</v>
      </c>
      <c r="G120" s="16">
        <f t="shared" si="73"/>
        <v>0</v>
      </c>
      <c r="H120" s="16">
        <f t="shared" ref="H120:Q120" si="80">H104+H112-H88-H96</f>
        <v>0</v>
      </c>
      <c r="I120" s="16">
        <f t="shared" si="80"/>
        <v>0</v>
      </c>
      <c r="J120" s="16">
        <f t="shared" si="80"/>
        <v>0</v>
      </c>
      <c r="K120" s="16">
        <f t="shared" si="80"/>
        <v>0</v>
      </c>
      <c r="L120" s="16">
        <f t="shared" si="80"/>
        <v>0</v>
      </c>
      <c r="M120" s="16">
        <f t="shared" si="80"/>
        <v>0</v>
      </c>
      <c r="N120" s="16">
        <f t="shared" si="80"/>
        <v>0</v>
      </c>
      <c r="O120" s="16">
        <f t="shared" si="80"/>
        <v>0</v>
      </c>
      <c r="P120" s="16">
        <f t="shared" si="80"/>
        <v>0</v>
      </c>
      <c r="Q120" s="16">
        <f t="shared" si="80"/>
        <v>0</v>
      </c>
      <c r="R120" s="16">
        <f t="shared" ref="R120:AF120" si="81">R104+R112-R88-R96</f>
        <v>0</v>
      </c>
      <c r="S120" s="16">
        <f t="shared" si="81"/>
        <v>0</v>
      </c>
      <c r="T120" s="16">
        <f t="shared" si="81"/>
        <v>0</v>
      </c>
      <c r="U120" s="16">
        <f t="shared" si="81"/>
        <v>0</v>
      </c>
      <c r="V120" s="16">
        <f t="shared" si="81"/>
        <v>0</v>
      </c>
      <c r="W120" s="16">
        <f t="shared" si="81"/>
        <v>0</v>
      </c>
      <c r="X120" s="16">
        <f t="shared" si="81"/>
        <v>0</v>
      </c>
      <c r="Y120" s="16">
        <f t="shared" si="81"/>
        <v>0</v>
      </c>
      <c r="Z120" s="16">
        <f t="shared" si="81"/>
        <v>0</v>
      </c>
      <c r="AA120" s="16">
        <f t="shared" si="81"/>
        <v>0</v>
      </c>
      <c r="AB120" s="16">
        <f t="shared" si="81"/>
        <v>0</v>
      </c>
      <c r="AC120" s="16">
        <f t="shared" si="81"/>
        <v>0</v>
      </c>
      <c r="AD120" s="16">
        <f t="shared" si="81"/>
        <v>0</v>
      </c>
      <c r="AE120" s="16">
        <f t="shared" si="81"/>
        <v>0</v>
      </c>
      <c r="AF120" s="16">
        <f t="shared" si="81"/>
        <v>0</v>
      </c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2:42" ht="15" x14ac:dyDescent="0.25">
      <c r="B121" s="17" t="s">
        <v>16</v>
      </c>
      <c r="C121" s="16">
        <f t="shared" si="73"/>
        <v>0</v>
      </c>
      <c r="D121" s="16">
        <f t="shared" si="73"/>
        <v>0</v>
      </c>
      <c r="E121" s="16">
        <f t="shared" si="73"/>
        <v>6000</v>
      </c>
      <c r="F121" s="16">
        <f t="shared" si="73"/>
        <v>6000</v>
      </c>
      <c r="G121" s="16">
        <f t="shared" si="73"/>
        <v>6000</v>
      </c>
      <c r="H121" s="16">
        <f t="shared" ref="H121:Q121" si="82">H105+H113-H89-H97</f>
        <v>6000</v>
      </c>
      <c r="I121" s="16">
        <f t="shared" si="82"/>
        <v>6000</v>
      </c>
      <c r="J121" s="16">
        <f t="shared" si="82"/>
        <v>6000</v>
      </c>
      <c r="K121" s="16">
        <f t="shared" si="82"/>
        <v>6000</v>
      </c>
      <c r="L121" s="16">
        <f t="shared" si="82"/>
        <v>6000</v>
      </c>
      <c r="M121" s="16">
        <f t="shared" si="82"/>
        <v>6000</v>
      </c>
      <c r="N121" s="16">
        <f t="shared" si="82"/>
        <v>6000</v>
      </c>
      <c r="O121" s="16">
        <f t="shared" si="82"/>
        <v>6000</v>
      </c>
      <c r="P121" s="16">
        <f t="shared" si="82"/>
        <v>6000</v>
      </c>
      <c r="Q121" s="16">
        <f t="shared" si="82"/>
        <v>6000</v>
      </c>
      <c r="R121" s="16">
        <f t="shared" ref="R121:AF121" si="83">R105+R113-R89-R97</f>
        <v>6000</v>
      </c>
      <c r="S121" s="16">
        <f t="shared" si="83"/>
        <v>6000</v>
      </c>
      <c r="T121" s="16">
        <f t="shared" si="83"/>
        <v>6000</v>
      </c>
      <c r="U121" s="16">
        <f t="shared" si="83"/>
        <v>6000</v>
      </c>
      <c r="V121" s="16">
        <f t="shared" si="83"/>
        <v>6000</v>
      </c>
      <c r="W121" s="16">
        <f t="shared" si="83"/>
        <v>6000</v>
      </c>
      <c r="X121" s="16">
        <f t="shared" si="83"/>
        <v>6000</v>
      </c>
      <c r="Y121" s="16">
        <f t="shared" si="83"/>
        <v>6000</v>
      </c>
      <c r="Z121" s="16">
        <f t="shared" si="83"/>
        <v>6000</v>
      </c>
      <c r="AA121" s="16">
        <f t="shared" si="83"/>
        <v>6000</v>
      </c>
      <c r="AB121" s="16">
        <f t="shared" si="83"/>
        <v>6000</v>
      </c>
      <c r="AC121" s="16">
        <f t="shared" si="83"/>
        <v>6000</v>
      </c>
      <c r="AD121" s="16">
        <f t="shared" si="83"/>
        <v>6000</v>
      </c>
      <c r="AE121" s="16">
        <f t="shared" si="83"/>
        <v>5999.9999999997672</v>
      </c>
      <c r="AF121" s="16">
        <f t="shared" si="83"/>
        <v>6000.0000000002328</v>
      </c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2:42" ht="15" x14ac:dyDescent="0.25">
      <c r="B122" s="18" t="s">
        <v>6</v>
      </c>
      <c r="C122" s="19">
        <f>SUM(C116:C121)</f>
        <v>0</v>
      </c>
      <c r="D122" s="19">
        <f t="shared" ref="D122:Q122" si="84">SUM(D116:D121)</f>
        <v>0</v>
      </c>
      <c r="E122" s="19">
        <f t="shared" si="84"/>
        <v>62000</v>
      </c>
      <c r="F122" s="19">
        <f t="shared" si="84"/>
        <v>62000</v>
      </c>
      <c r="G122" s="19">
        <f t="shared" si="84"/>
        <v>62000</v>
      </c>
      <c r="H122" s="19">
        <f t="shared" si="84"/>
        <v>62000</v>
      </c>
      <c r="I122" s="19">
        <f t="shared" si="84"/>
        <v>62000</v>
      </c>
      <c r="J122" s="19">
        <f t="shared" si="84"/>
        <v>62000</v>
      </c>
      <c r="K122" s="19">
        <f t="shared" si="84"/>
        <v>62000</v>
      </c>
      <c r="L122" s="19">
        <f t="shared" si="84"/>
        <v>62000</v>
      </c>
      <c r="M122" s="19">
        <f t="shared" si="84"/>
        <v>62000</v>
      </c>
      <c r="N122" s="19">
        <f t="shared" si="84"/>
        <v>62000</v>
      </c>
      <c r="O122" s="19">
        <f t="shared" si="84"/>
        <v>62000</v>
      </c>
      <c r="P122" s="19">
        <f t="shared" si="84"/>
        <v>62000</v>
      </c>
      <c r="Q122" s="19">
        <f t="shared" si="84"/>
        <v>62000</v>
      </c>
      <c r="R122" s="19">
        <f t="shared" ref="R122:AF122" si="85">SUM(R116:R121)</f>
        <v>62000</v>
      </c>
      <c r="S122" s="19">
        <f t="shared" si="85"/>
        <v>62000</v>
      </c>
      <c r="T122" s="19">
        <f t="shared" si="85"/>
        <v>62000</v>
      </c>
      <c r="U122" s="19">
        <f t="shared" si="85"/>
        <v>62000</v>
      </c>
      <c r="V122" s="19">
        <f t="shared" si="85"/>
        <v>62000</v>
      </c>
      <c r="W122" s="19">
        <f t="shared" si="85"/>
        <v>62000</v>
      </c>
      <c r="X122" s="19">
        <f t="shared" si="85"/>
        <v>62000</v>
      </c>
      <c r="Y122" s="19">
        <f t="shared" si="85"/>
        <v>62000</v>
      </c>
      <c r="Z122" s="19">
        <f t="shared" si="85"/>
        <v>62000</v>
      </c>
      <c r="AA122" s="19">
        <f t="shared" si="85"/>
        <v>62000</v>
      </c>
      <c r="AB122" s="19">
        <f t="shared" si="85"/>
        <v>62000</v>
      </c>
      <c r="AC122" s="19">
        <f t="shared" si="85"/>
        <v>62000</v>
      </c>
      <c r="AD122" s="19">
        <f t="shared" si="85"/>
        <v>62000</v>
      </c>
      <c r="AE122" s="19">
        <f t="shared" si="85"/>
        <v>61999.999999999767</v>
      </c>
      <c r="AF122" s="19">
        <f t="shared" si="85"/>
        <v>62000.000000000233</v>
      </c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2:42" ht="15" x14ac:dyDescent="0.25"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2:42" ht="15" x14ac:dyDescent="0.25">
      <c r="B124" s="4" t="s">
        <v>218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2:42" ht="15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2:42" ht="30" x14ac:dyDescent="0.25">
      <c r="B126" s="34"/>
      <c r="C126" s="7" t="str">
        <f>założenia!C17</f>
        <v>Rok n
2015</v>
      </c>
      <c r="D126" s="7" t="str">
        <f>założenia!D17</f>
        <v>Rok n+1
2016</v>
      </c>
      <c r="E126" s="7" t="str">
        <f>założenia!E17</f>
        <v>Rok n+2
2017</v>
      </c>
      <c r="F126" s="7" t="str">
        <f>założenia!F17</f>
        <v>Rok n+3
2018</v>
      </c>
      <c r="G126" s="7" t="str">
        <f>założenia!G17</f>
        <v>Rok n+4
2019</v>
      </c>
      <c r="H126" s="7" t="str">
        <f>założenia!H17</f>
        <v>Rok n+5
2020</v>
      </c>
      <c r="I126" s="7" t="str">
        <f>założenia!I17</f>
        <v>Rok n+6
2021</v>
      </c>
      <c r="J126" s="7" t="str">
        <f>założenia!J17</f>
        <v>Rok n+7
2022</v>
      </c>
      <c r="K126" s="7" t="str">
        <f>założenia!K17</f>
        <v>Rok n+8
2023</v>
      </c>
      <c r="L126" s="7" t="str">
        <f>założenia!L17</f>
        <v>Rok n+9
2024</v>
      </c>
      <c r="M126" s="7" t="str">
        <f>założenia!M17</f>
        <v>Rok n+10
2025</v>
      </c>
      <c r="N126" s="7" t="str">
        <f>założenia!N17</f>
        <v>Rok n+11
2026</v>
      </c>
      <c r="O126" s="7" t="str">
        <f>założenia!O17</f>
        <v>Rok n+12
2027</v>
      </c>
      <c r="P126" s="7" t="str">
        <f>założenia!P17</f>
        <v>Rok n+13
2028</v>
      </c>
      <c r="Q126" s="7" t="str">
        <f>założenia!Q17</f>
        <v>Rok n+14
2029</v>
      </c>
      <c r="R126" s="7" t="str">
        <f>założenia!R17</f>
        <v>Rok n+15
2030</v>
      </c>
      <c r="S126" s="7" t="str">
        <f>założenia!S17</f>
        <v>Rok n+16
2031</v>
      </c>
      <c r="T126" s="7" t="str">
        <f>założenia!T17</f>
        <v>Rok n+17
2032</v>
      </c>
      <c r="U126" s="7" t="str">
        <f>założenia!U17</f>
        <v>Rok n+18
2033</v>
      </c>
      <c r="V126" s="7" t="str">
        <f>założenia!V17</f>
        <v>Rok n+19
2034</v>
      </c>
      <c r="W126" s="7" t="str">
        <f>założenia!W17</f>
        <v>Rok n+20
2035</v>
      </c>
      <c r="X126" s="7" t="str">
        <f>założenia!X17</f>
        <v>Rok n+21
2036</v>
      </c>
      <c r="Y126" s="7" t="str">
        <f>założenia!Y17</f>
        <v>Rok n+22
2037</v>
      </c>
      <c r="Z126" s="7" t="str">
        <f>założenia!Z17</f>
        <v>Rok n+23
2038</v>
      </c>
      <c r="AA126" s="7" t="str">
        <f>założenia!AA17</f>
        <v>Rok n+24
2039</v>
      </c>
      <c r="AB126" s="7" t="str">
        <f>założenia!AB17</f>
        <v>Rok n+25
2040</v>
      </c>
      <c r="AC126" s="7" t="str">
        <f>założenia!AC17</f>
        <v>Rok n+26
2041</v>
      </c>
      <c r="AD126" s="7" t="str">
        <f>założenia!AD17</f>
        <v>Rok n+27
2042</v>
      </c>
      <c r="AE126" s="7" t="str">
        <f>założenia!AE17</f>
        <v>Rok n+28
2043</v>
      </c>
      <c r="AF126" s="7" t="str">
        <f>założenia!AF17</f>
        <v>Rok n+29
2044</v>
      </c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2:42" ht="15" x14ac:dyDescent="0.25">
      <c r="B127" s="17" t="s">
        <v>156</v>
      </c>
      <c r="C127" s="16">
        <f>założenia!C31+założenia!C30</f>
        <v>615000</v>
      </c>
      <c r="D127" s="16">
        <f>założenia!D31+założenia!D30</f>
        <v>6150000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2:42" ht="15" x14ac:dyDescent="0.25">
      <c r="B128" s="17" t="s">
        <v>19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2:42" ht="30" x14ac:dyDescent="0.25">
      <c r="B129" s="8" t="s">
        <v>212</v>
      </c>
      <c r="C129" s="16">
        <v>0</v>
      </c>
      <c r="D129" s="16">
        <v>0</v>
      </c>
      <c r="E129" s="16">
        <f>założenia!$C115*($C127+$D127)</f>
        <v>169125</v>
      </c>
      <c r="F129" s="16">
        <f>założenia!$C115*($C127+$D127)</f>
        <v>169125</v>
      </c>
      <c r="G129" s="16">
        <f>założenia!$C115*($C127+$D127)</f>
        <v>169125</v>
      </c>
      <c r="H129" s="16">
        <f>założenia!$C115*($C127+$D127)</f>
        <v>169125</v>
      </c>
      <c r="I129" s="16">
        <f>założenia!$C115*($C127+$D127)</f>
        <v>169125</v>
      </c>
      <c r="J129" s="16">
        <f>założenia!$C115*($C127+$D127)</f>
        <v>169125</v>
      </c>
      <c r="K129" s="16">
        <f>założenia!$C115*($C127+$D127)</f>
        <v>169125</v>
      </c>
      <c r="L129" s="16">
        <f>założenia!$C115*($C127+$D127)</f>
        <v>169125</v>
      </c>
      <c r="M129" s="16">
        <f>założenia!$C115*($C127+$D127)</f>
        <v>169125</v>
      </c>
      <c r="N129" s="16">
        <f>założenia!$C115*($C127+$D127)</f>
        <v>169125</v>
      </c>
      <c r="O129" s="16">
        <f>założenia!$C115*($C127+$D127)</f>
        <v>169125</v>
      </c>
      <c r="P129" s="16">
        <f>założenia!$C115*($C127+$D127)</f>
        <v>169125</v>
      </c>
      <c r="Q129" s="16">
        <f>założenia!$C115*($C127+$D127)</f>
        <v>169125</v>
      </c>
      <c r="R129" s="16">
        <f>założenia!$C115*($C127+$D127)</f>
        <v>169125</v>
      </c>
      <c r="S129" s="16">
        <f>założenia!$C115*($C127+$D127)</f>
        <v>169125</v>
      </c>
      <c r="T129" s="16">
        <f>założenia!$C115*($C127+$D127)</f>
        <v>169125</v>
      </c>
      <c r="U129" s="16">
        <f>założenia!$C115*($C127+$D127)</f>
        <v>169125</v>
      </c>
      <c r="V129" s="16">
        <f>założenia!$C115*($C127+$D127)</f>
        <v>169125</v>
      </c>
      <c r="W129" s="16">
        <f>założenia!$C115*($C127+$D127)</f>
        <v>169125</v>
      </c>
      <c r="X129" s="16">
        <f>założenia!$C115*($C127+$D127)</f>
        <v>169125</v>
      </c>
      <c r="Y129" s="16">
        <f>założenia!$C115*($C127+$D127)</f>
        <v>169125</v>
      </c>
      <c r="Z129" s="16">
        <f>założenia!$C115*($C127+$D127)</f>
        <v>169125</v>
      </c>
      <c r="AA129" s="16">
        <f>założenia!$C115*($C127+$D127)</f>
        <v>169125</v>
      </c>
      <c r="AB129" s="16">
        <f>założenia!$C115*($C127+$D127)</f>
        <v>169125</v>
      </c>
      <c r="AC129" s="16">
        <f>założenia!$C115*($C127+$D127)</f>
        <v>169125</v>
      </c>
      <c r="AD129" s="16">
        <f>założenia!$C115*($C127+$D127)</f>
        <v>169125</v>
      </c>
      <c r="AE129" s="16">
        <f>założenia!$C115*($C127+$D127)</f>
        <v>169125</v>
      </c>
      <c r="AF129" s="16">
        <f>założenia!$C115*($C127+$D127)</f>
        <v>169125</v>
      </c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2:42" ht="30" x14ac:dyDescent="0.25">
      <c r="B130" s="8" t="s">
        <v>130</v>
      </c>
      <c r="C130" s="16">
        <v>0</v>
      </c>
      <c r="D130" s="16">
        <v>0</v>
      </c>
      <c r="E130" s="16">
        <f>założenia!$C115*(SUM($C128:D128))</f>
        <v>0</v>
      </c>
      <c r="F130" s="16">
        <f>założenia!$C115*(SUM($C128:E128))</f>
        <v>0</v>
      </c>
      <c r="G130" s="16">
        <f>założenia!$C115*(SUM($C128:F128))</f>
        <v>0</v>
      </c>
      <c r="H130" s="16">
        <f>założenia!$C115*(SUM($C128:G128))</f>
        <v>0</v>
      </c>
      <c r="I130" s="16">
        <f>założenia!$C115*(SUM($C128:H128))</f>
        <v>0</v>
      </c>
      <c r="J130" s="16">
        <f>założenia!$C115*(SUM($C128:I128))</f>
        <v>0</v>
      </c>
      <c r="K130" s="16">
        <f>założenia!$C115*(SUM($C128:J128))</f>
        <v>0</v>
      </c>
      <c r="L130" s="16">
        <f>założenia!$C115*(SUM($C128:K128))</f>
        <v>0</v>
      </c>
      <c r="M130" s="16">
        <f>założenia!$C115*(SUM($C128:L128))</f>
        <v>0</v>
      </c>
      <c r="N130" s="16">
        <f>założenia!$C115*(SUM($C128:M128))</f>
        <v>0</v>
      </c>
      <c r="O130" s="16">
        <f>założenia!$C115*(SUM($C128:N128))</f>
        <v>0</v>
      </c>
      <c r="P130" s="16">
        <f>założenia!$C115*(SUM($C128:O128))</f>
        <v>0</v>
      </c>
      <c r="Q130" s="16">
        <f>założenia!$C115*(SUM($C128:P128))</f>
        <v>0</v>
      </c>
      <c r="R130" s="16">
        <f>założenia!$C115*(SUM($C128:Q128))</f>
        <v>0</v>
      </c>
      <c r="S130" s="16">
        <f>założenia!$C115*(SUM($C128:R128))</f>
        <v>0</v>
      </c>
      <c r="T130" s="16">
        <f>założenia!$C115*(SUM($C128:S128))</f>
        <v>0</v>
      </c>
      <c r="U130" s="16">
        <f>założenia!$C115*(SUM($C128:T128))</f>
        <v>0</v>
      </c>
      <c r="V130" s="16">
        <f>założenia!$C115*(SUM($C128:U128))</f>
        <v>0</v>
      </c>
      <c r="W130" s="16">
        <f>założenia!$C115*(SUM($C128:V128))</f>
        <v>0</v>
      </c>
      <c r="X130" s="16">
        <f>założenia!$C115*(SUM($C128:W128))</f>
        <v>0</v>
      </c>
      <c r="Y130" s="16">
        <f>założenia!$C115*(SUM($C128:X128))</f>
        <v>0</v>
      </c>
      <c r="Z130" s="16">
        <f>założenia!$C115*(SUM($C128:Y128))</f>
        <v>0</v>
      </c>
      <c r="AA130" s="16">
        <f>założenia!$C115*(SUM($C128:Z128))</f>
        <v>0</v>
      </c>
      <c r="AB130" s="16">
        <f>założenia!$C115*(SUM($C128:AA128))</f>
        <v>0</v>
      </c>
      <c r="AC130" s="16">
        <f>założenia!$C115*(SUM($C128:AB128))</f>
        <v>0</v>
      </c>
      <c r="AD130" s="16">
        <f>założenia!$C115*(SUM($C128:AC128))</f>
        <v>0</v>
      </c>
      <c r="AE130" s="16">
        <f>założenia!$C115*(SUM($C128:AD128))</f>
        <v>0</v>
      </c>
      <c r="AF130" s="16">
        <f>założenia!$C115*(SUM($C128:AE128))</f>
        <v>0</v>
      </c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2:42" ht="15" x14ac:dyDescent="0.25">
      <c r="B131" s="17" t="s">
        <v>18</v>
      </c>
      <c r="C131" s="16">
        <f>C127+C128-C129-C130</f>
        <v>615000</v>
      </c>
      <c r="D131" s="16">
        <f>C131+D127+D128-D129-D130</f>
        <v>6765000</v>
      </c>
      <c r="E131" s="16">
        <f t="shared" ref="E131:K131" si="86">D131+E127+E128-E129-E130</f>
        <v>6595875</v>
      </c>
      <c r="F131" s="16">
        <f t="shared" si="86"/>
        <v>6426750</v>
      </c>
      <c r="G131" s="16">
        <f t="shared" si="86"/>
        <v>6257625</v>
      </c>
      <c r="H131" s="16">
        <f t="shared" si="86"/>
        <v>6088500</v>
      </c>
      <c r="I131" s="16">
        <f>H131+I127+I128-I129-I130</f>
        <v>5919375</v>
      </c>
      <c r="J131" s="16">
        <f>I131+J127+J128-J129-J130</f>
        <v>5750250</v>
      </c>
      <c r="K131" s="16">
        <f t="shared" si="86"/>
        <v>5581125</v>
      </c>
      <c r="L131" s="16">
        <f t="shared" ref="L131" si="87">K131+L127+L128-L129-L130</f>
        <v>5412000</v>
      </c>
      <c r="M131" s="16">
        <f t="shared" ref="M131" si="88">L131+M127+M128-M129-M130</f>
        <v>5242875</v>
      </c>
      <c r="N131" s="16">
        <f t="shared" ref="N131" si="89">M131+N127+N128-N129-N130</f>
        <v>5073750</v>
      </c>
      <c r="O131" s="16">
        <f t="shared" ref="O131" si="90">N131+O127+O128-O129-O130</f>
        <v>4904625</v>
      </c>
      <c r="P131" s="16">
        <f t="shared" ref="P131" si="91">O131+P127+P128-P129-P130</f>
        <v>4735500</v>
      </c>
      <c r="Q131" s="16">
        <f t="shared" ref="Q131" si="92">P131+Q127+Q128-Q129-Q130</f>
        <v>4566375</v>
      </c>
      <c r="R131" s="16">
        <f t="shared" ref="R131" si="93">Q131+R127+R128-R129-R130</f>
        <v>4397250</v>
      </c>
      <c r="S131" s="16">
        <f t="shared" ref="S131" si="94">R131+S127+S128-S129-S130</f>
        <v>4228125</v>
      </c>
      <c r="T131" s="16">
        <f t="shared" ref="T131" si="95">S131+T127+T128-T129-T130</f>
        <v>4059000</v>
      </c>
      <c r="U131" s="16">
        <f t="shared" ref="U131" si="96">T131+U127+U128-U129-U130</f>
        <v>3889875</v>
      </c>
      <c r="V131" s="16">
        <f t="shared" ref="V131" si="97">U131+V127+V128-V129-V130</f>
        <v>3720750</v>
      </c>
      <c r="W131" s="16">
        <f t="shared" ref="W131" si="98">V131+W127+W128-W129-W130</f>
        <v>3551625</v>
      </c>
      <c r="X131" s="16">
        <f>W131+X127+X128-X129-X130</f>
        <v>3382500</v>
      </c>
      <c r="Y131" s="16">
        <f>X131+Y127+Y128-Y129-Y130</f>
        <v>3213375</v>
      </c>
      <c r="Z131" s="16">
        <f t="shared" ref="Z131" si="99">Y131+Z127+Z128-Z129-Z130</f>
        <v>3044250</v>
      </c>
      <c r="AA131" s="16">
        <f t="shared" ref="AA131" si="100">Z131+AA127+AA128-AA129-AA130</f>
        <v>2875125</v>
      </c>
      <c r="AB131" s="16">
        <f t="shared" ref="AB131" si="101">AA131+AB127+AB128-AB129-AB130</f>
        <v>2706000</v>
      </c>
      <c r="AC131" s="16">
        <f t="shared" ref="AC131" si="102">AB131+AC127+AC128-AC129-AC130</f>
        <v>2536875</v>
      </c>
      <c r="AD131" s="16">
        <f t="shared" ref="AD131" si="103">AC131+AD127+AD128-AD129-AD130</f>
        <v>2367750</v>
      </c>
      <c r="AE131" s="16">
        <f t="shared" ref="AE131" si="104">AD131+AE127+AE128-AE129-AE130</f>
        <v>2198625</v>
      </c>
      <c r="AF131" s="16">
        <f t="shared" ref="AF131" si="105">AE131+AF127+AF128-AF129-AF130</f>
        <v>2029500</v>
      </c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2:42" ht="15" x14ac:dyDescent="0.25">
      <c r="B132" s="17" t="s">
        <v>108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f>AF131</f>
        <v>2029500</v>
      </c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2:42" ht="15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2:42" ht="15" x14ac:dyDescent="0.25">
      <c r="B134" s="4" t="s">
        <v>219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2:42" ht="15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2:42" ht="30" x14ac:dyDescent="0.25">
      <c r="B136" s="30" t="s">
        <v>133</v>
      </c>
      <c r="C136" s="7" t="str">
        <f>założenia!C17</f>
        <v>Rok n
2015</v>
      </c>
      <c r="D136" s="7" t="str">
        <f>założenia!D17</f>
        <v>Rok n+1
2016</v>
      </c>
      <c r="E136" s="7" t="str">
        <f>założenia!E17</f>
        <v>Rok n+2
2017</v>
      </c>
      <c r="F136" s="7" t="str">
        <f>założenia!F17</f>
        <v>Rok n+3
2018</v>
      </c>
      <c r="G136" s="7" t="str">
        <f>założenia!G17</f>
        <v>Rok n+4
2019</v>
      </c>
      <c r="H136" s="7" t="str">
        <f>założenia!H17</f>
        <v>Rok n+5
2020</v>
      </c>
      <c r="I136" s="7" t="str">
        <f>założenia!I17</f>
        <v>Rok n+6
2021</v>
      </c>
      <c r="J136" s="7" t="str">
        <f>założenia!J17</f>
        <v>Rok n+7
2022</v>
      </c>
      <c r="K136" s="7" t="str">
        <f>założenia!K17</f>
        <v>Rok n+8
2023</v>
      </c>
      <c r="L136" s="7" t="str">
        <f>założenia!L17</f>
        <v>Rok n+9
2024</v>
      </c>
      <c r="M136" s="7" t="str">
        <f>założenia!M17</f>
        <v>Rok n+10
2025</v>
      </c>
      <c r="N136" s="7" t="str">
        <f>założenia!N17</f>
        <v>Rok n+11
2026</v>
      </c>
      <c r="O136" s="7" t="str">
        <f>założenia!O17</f>
        <v>Rok n+12
2027</v>
      </c>
      <c r="P136" s="7" t="str">
        <f>założenia!P17</f>
        <v>Rok n+13
2028</v>
      </c>
      <c r="Q136" s="7" t="str">
        <f>założenia!Q17</f>
        <v>Rok n+14
2029</v>
      </c>
      <c r="R136" s="7" t="str">
        <f>założenia!R17</f>
        <v>Rok n+15
2030</v>
      </c>
      <c r="S136" s="7" t="str">
        <f>założenia!S17</f>
        <v>Rok n+16
2031</v>
      </c>
      <c r="T136" s="7" t="str">
        <f>założenia!T17</f>
        <v>Rok n+17
2032</v>
      </c>
      <c r="U136" s="7" t="str">
        <f>założenia!U17</f>
        <v>Rok n+18
2033</v>
      </c>
      <c r="V136" s="7" t="str">
        <f>założenia!V17</f>
        <v>Rok n+19
2034</v>
      </c>
      <c r="W136" s="7" t="str">
        <f>założenia!W17</f>
        <v>Rok n+20
2035</v>
      </c>
      <c r="X136" s="7" t="str">
        <f>założenia!X17</f>
        <v>Rok n+21
2036</v>
      </c>
      <c r="Y136" s="7" t="str">
        <f>założenia!Y17</f>
        <v>Rok n+22
2037</v>
      </c>
      <c r="Z136" s="7" t="str">
        <f>założenia!Z17</f>
        <v>Rok n+23
2038</v>
      </c>
      <c r="AA136" s="7" t="str">
        <f>założenia!AA17</f>
        <v>Rok n+24
2039</v>
      </c>
      <c r="AB136" s="7" t="str">
        <f>założenia!AB17</f>
        <v>Rok n+25
2040</v>
      </c>
      <c r="AC136" s="7" t="str">
        <f>założenia!AC17</f>
        <v>Rok n+26
2041</v>
      </c>
      <c r="AD136" s="7" t="str">
        <f>założenia!AD17</f>
        <v>Rok n+27
2042</v>
      </c>
      <c r="AE136" s="7" t="str">
        <f>założenia!AE17</f>
        <v>Rok n+28
2043</v>
      </c>
      <c r="AF136" s="7" t="str">
        <f>założenia!AF17</f>
        <v>Rok n+29
2044</v>
      </c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2:42" ht="30" x14ac:dyDescent="0.25">
      <c r="B137" s="8" t="s">
        <v>17</v>
      </c>
      <c r="C137" s="16">
        <f>ROUND(założenia!C120*(1+założenia!C19),0)</f>
        <v>44048400</v>
      </c>
      <c r="D137" s="16">
        <f>ROUND(C137*(1+założenia!D19),0)</f>
        <v>45678191</v>
      </c>
      <c r="E137" s="16">
        <f>ROUND(D137*(1+założenia!E19),0)</f>
        <v>47459640</v>
      </c>
      <c r="F137" s="16">
        <f>ROUND(E137*(1+założenia!F19),0)</f>
        <v>49358026</v>
      </c>
      <c r="G137" s="16">
        <f>ROUND(F137*(1+założenia!G19),0)</f>
        <v>51332347</v>
      </c>
      <c r="H137" s="16">
        <f>ROUND(G137*(1+założenia!H19),0)</f>
        <v>53282976</v>
      </c>
      <c r="I137" s="16">
        <f>ROUND(H137*(1+założenia!I19),0)</f>
        <v>55254446</v>
      </c>
      <c r="J137" s="16">
        <f>ROUND(I137*(1+założenia!J19),0)</f>
        <v>57133097</v>
      </c>
      <c r="K137" s="16">
        <f>ROUND(J137*(1+założenia!K19),0)</f>
        <v>58961356</v>
      </c>
      <c r="L137" s="16">
        <f>ROUND(K137*(1+założenia!L19),0)</f>
        <v>60789158</v>
      </c>
      <c r="M137" s="16">
        <f>ROUND(L137*(1+założenia!M19),0)</f>
        <v>62612833</v>
      </c>
      <c r="N137" s="16">
        <f>ROUND(M137*(1+założenia!N19),0)</f>
        <v>64428605</v>
      </c>
      <c r="O137" s="16">
        <f>ROUND(N137*(1+założenia!O19),0)</f>
        <v>66297035</v>
      </c>
      <c r="P137" s="16">
        <f>ROUND(O137*(1+założenia!P19),0)</f>
        <v>68219649</v>
      </c>
      <c r="Q137" s="16">
        <f>ROUND(P137*(1+założenia!Q19),0)</f>
        <v>70129799</v>
      </c>
      <c r="R137" s="16">
        <f>ROUND(Q137*(1+założenia!R19),0)</f>
        <v>72093433</v>
      </c>
      <c r="S137" s="16">
        <f>ROUND(R137*(1+założenia!S19),0)</f>
        <v>74112049</v>
      </c>
      <c r="T137" s="16">
        <f>ROUND(S137*(1+założenia!T19),0)</f>
        <v>76113074</v>
      </c>
      <c r="U137" s="16">
        <f>ROUND(T137*(1+założenia!U19),0)</f>
        <v>78168127</v>
      </c>
      <c r="V137" s="16">
        <f>ROUND(U137*(1+założenia!V19),0)</f>
        <v>80200498</v>
      </c>
      <c r="W137" s="16">
        <f>ROUND(V137*(1+założenia!W19),0)</f>
        <v>82205510</v>
      </c>
      <c r="X137" s="16">
        <f>ROUND(W137*(1+założenia!X19),0)</f>
        <v>84260648</v>
      </c>
      <c r="Y137" s="16">
        <f>ROUND(X137*(1+założenia!Y19),0)</f>
        <v>86282904</v>
      </c>
      <c r="Z137" s="16">
        <f>ROUND(Y137*(1+założenia!Z19),0)</f>
        <v>88353694</v>
      </c>
      <c r="AA137" s="16">
        <f>ROUND(Z137*(1+założenia!AA19),0)</f>
        <v>90474183</v>
      </c>
      <c r="AB137" s="16">
        <f>ROUND(AA137*(1+założenia!AB19),0)</f>
        <v>92555089</v>
      </c>
      <c r="AC137" s="16">
        <f>ROUND(AB137*(1+założenia!AC19),0)</f>
        <v>94683856</v>
      </c>
      <c r="AD137" s="16">
        <f>ROUND(AC137*(1+założenia!AD19),0)</f>
        <v>96861585</v>
      </c>
      <c r="AE137" s="16">
        <f>ROUND(AD137*(1+założenia!AE19),0)</f>
        <v>99089401</v>
      </c>
      <c r="AF137" s="16">
        <f>ROUND(AE137*(1+założenia!AF19),0)</f>
        <v>101368457</v>
      </c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2:42" ht="15" x14ac:dyDescent="0.25">
      <c r="B138" s="8" t="s">
        <v>20</v>
      </c>
      <c r="C138" s="16">
        <f>C63+założenia!$C68</f>
        <v>43836000</v>
      </c>
      <c r="D138" s="16">
        <f>D63+założenia!$C68</f>
        <v>45111632</v>
      </c>
      <c r="E138" s="16">
        <f>E63+założenia!$C68</f>
        <v>46514954</v>
      </c>
      <c r="F138" s="16">
        <f>F63+założenia!$C68</f>
        <v>47955694</v>
      </c>
      <c r="G138" s="16">
        <f>G63+założenia!$C68</f>
        <v>49499866</v>
      </c>
      <c r="H138" s="16">
        <f>H63+założenia!$C68</f>
        <v>51056685</v>
      </c>
      <c r="I138" s="16">
        <f>I63+założenia!$C68</f>
        <v>52644012</v>
      </c>
      <c r="J138" s="16">
        <f>J63+założenia!$C68</f>
        <v>54218453</v>
      </c>
      <c r="K138" s="16">
        <f>K63+założenia!$C68</f>
        <v>55797085</v>
      </c>
      <c r="L138" s="16">
        <f>L63+założenia!$C68</f>
        <v>57399916</v>
      </c>
      <c r="M138" s="16">
        <f>M63+założenia!$C68</f>
        <v>59026204</v>
      </c>
      <c r="N138" s="16">
        <f>N63+założenia!$C68</f>
        <v>60675190</v>
      </c>
      <c r="O138" s="16">
        <f>O63+założenia!$C68</f>
        <v>62371051</v>
      </c>
      <c r="P138" s="16">
        <f>P63+założenia!$C68</f>
        <v>64115120</v>
      </c>
      <c r="Q138" s="16">
        <f>Q63+założenia!$C68</f>
        <v>65882343</v>
      </c>
      <c r="R138" s="16">
        <f>R63+założenia!$C68</f>
        <v>67699048</v>
      </c>
      <c r="S138" s="16">
        <f>S63+założenia!$C68</f>
        <v>69566622</v>
      </c>
      <c r="T138" s="16">
        <f>T63+założenia!$C68</f>
        <v>71457781</v>
      </c>
      <c r="U138" s="16">
        <f>U63+założenia!$C68</f>
        <v>73401118</v>
      </c>
      <c r="V138" s="16">
        <f>V63+założenia!$C68</f>
        <v>75367797</v>
      </c>
      <c r="W138" s="16">
        <f>W63+założenia!$C68</f>
        <v>77356905</v>
      </c>
      <c r="X138" s="16">
        <f>X63+założenia!$C68</f>
        <v>79399378</v>
      </c>
      <c r="Y138" s="16">
        <f>Y63+założenia!$C68</f>
        <v>81464016</v>
      </c>
      <c r="Z138" s="16">
        <f>Z63+założenia!$C68</f>
        <v>83583331</v>
      </c>
      <c r="AA138" s="16">
        <f>AA63+założenia!$C68</f>
        <v>85758778</v>
      </c>
      <c r="AB138" s="16">
        <f>AB63+założenia!$C68</f>
        <v>87956810</v>
      </c>
      <c r="AC138" s="16">
        <f>AC63+założenia!$C68</f>
        <v>90212357</v>
      </c>
      <c r="AD138" s="16">
        <f>AD63+założenia!$C68</f>
        <v>92526936</v>
      </c>
      <c r="AE138" s="16">
        <f>AE63+założenia!$C68</f>
        <v>94902107</v>
      </c>
      <c r="AF138" s="16">
        <f>AF63+założenia!$C68</f>
        <v>97339468</v>
      </c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2:42" ht="15" x14ac:dyDescent="0.25">
      <c r="B139" s="23" t="s">
        <v>21</v>
      </c>
      <c r="C139" s="19">
        <f>C137-C138</f>
        <v>212400</v>
      </c>
      <c r="D139" s="19">
        <f t="shared" ref="D139:Q139" si="106">D137-D138</f>
        <v>566559</v>
      </c>
      <c r="E139" s="19">
        <f t="shared" si="106"/>
        <v>944686</v>
      </c>
      <c r="F139" s="19">
        <f t="shared" si="106"/>
        <v>1402332</v>
      </c>
      <c r="G139" s="19">
        <f t="shared" si="106"/>
        <v>1832481</v>
      </c>
      <c r="H139" s="19">
        <f t="shared" si="106"/>
        <v>2226291</v>
      </c>
      <c r="I139" s="19">
        <f t="shared" si="106"/>
        <v>2610434</v>
      </c>
      <c r="J139" s="19">
        <f t="shared" si="106"/>
        <v>2914644</v>
      </c>
      <c r="K139" s="19">
        <f t="shared" si="106"/>
        <v>3164271</v>
      </c>
      <c r="L139" s="19">
        <f t="shared" si="106"/>
        <v>3389242</v>
      </c>
      <c r="M139" s="19">
        <f t="shared" si="106"/>
        <v>3586629</v>
      </c>
      <c r="N139" s="19">
        <f t="shared" si="106"/>
        <v>3753415</v>
      </c>
      <c r="O139" s="19">
        <f t="shared" si="106"/>
        <v>3925984</v>
      </c>
      <c r="P139" s="19">
        <f t="shared" si="106"/>
        <v>4104529</v>
      </c>
      <c r="Q139" s="19">
        <f t="shared" si="106"/>
        <v>4247456</v>
      </c>
      <c r="R139" s="19">
        <f t="shared" ref="R139:AF139" si="107">R137-R138</f>
        <v>4394385</v>
      </c>
      <c r="S139" s="19">
        <f t="shared" si="107"/>
        <v>4545427</v>
      </c>
      <c r="T139" s="19">
        <f t="shared" si="107"/>
        <v>4655293</v>
      </c>
      <c r="U139" s="19">
        <f t="shared" si="107"/>
        <v>4767009</v>
      </c>
      <c r="V139" s="19">
        <f t="shared" si="107"/>
        <v>4832701</v>
      </c>
      <c r="W139" s="19">
        <f t="shared" si="107"/>
        <v>4848605</v>
      </c>
      <c r="X139" s="19">
        <f t="shared" si="107"/>
        <v>4861270</v>
      </c>
      <c r="Y139" s="19">
        <f t="shared" si="107"/>
        <v>4818888</v>
      </c>
      <c r="Z139" s="19">
        <f t="shared" si="107"/>
        <v>4770363</v>
      </c>
      <c r="AA139" s="19">
        <f t="shared" si="107"/>
        <v>4715405</v>
      </c>
      <c r="AB139" s="19">
        <f t="shared" si="107"/>
        <v>4598279</v>
      </c>
      <c r="AC139" s="19">
        <f t="shared" si="107"/>
        <v>4471499</v>
      </c>
      <c r="AD139" s="19">
        <f t="shared" si="107"/>
        <v>4334649</v>
      </c>
      <c r="AE139" s="19">
        <f t="shared" si="107"/>
        <v>4187294</v>
      </c>
      <c r="AF139" s="19">
        <f t="shared" si="107"/>
        <v>4028989</v>
      </c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2:42" ht="15" x14ac:dyDescent="0.25">
      <c r="B140" s="8" t="s">
        <v>22</v>
      </c>
      <c r="C140" s="16">
        <f>założenia!$C123</f>
        <v>10000</v>
      </c>
      <c r="D140" s="16">
        <f>założenia!$C123</f>
        <v>10000</v>
      </c>
      <c r="E140" s="16">
        <f>założenia!$C123</f>
        <v>10000</v>
      </c>
      <c r="F140" s="16">
        <f>założenia!$C123</f>
        <v>10000</v>
      </c>
      <c r="G140" s="16">
        <f>założenia!$C123</f>
        <v>10000</v>
      </c>
      <c r="H140" s="16">
        <f>założenia!$C123</f>
        <v>10000</v>
      </c>
      <c r="I140" s="16">
        <f>założenia!$C123</f>
        <v>10000</v>
      </c>
      <c r="J140" s="16">
        <f>założenia!$C123</f>
        <v>10000</v>
      </c>
      <c r="K140" s="16">
        <f>założenia!$C123</f>
        <v>10000</v>
      </c>
      <c r="L140" s="16">
        <f>założenia!$C123</f>
        <v>10000</v>
      </c>
      <c r="M140" s="16">
        <f>założenia!$C123</f>
        <v>10000</v>
      </c>
      <c r="N140" s="16">
        <f>założenia!$C123</f>
        <v>10000</v>
      </c>
      <c r="O140" s="16">
        <f>założenia!$C123</f>
        <v>10000</v>
      </c>
      <c r="P140" s="16">
        <f>założenia!$C123</f>
        <v>10000</v>
      </c>
      <c r="Q140" s="16">
        <f>założenia!$C123</f>
        <v>10000</v>
      </c>
      <c r="R140" s="16">
        <f>założenia!$C123</f>
        <v>10000</v>
      </c>
      <c r="S140" s="16">
        <f>założenia!$C123</f>
        <v>10000</v>
      </c>
      <c r="T140" s="16">
        <f>założenia!$C123</f>
        <v>10000</v>
      </c>
      <c r="U140" s="16">
        <f>założenia!$C123</f>
        <v>10000</v>
      </c>
      <c r="V140" s="16">
        <f>założenia!$C123</f>
        <v>10000</v>
      </c>
      <c r="W140" s="16">
        <f>założenia!$C123</f>
        <v>10000</v>
      </c>
      <c r="X140" s="16">
        <f>założenia!$C123</f>
        <v>10000</v>
      </c>
      <c r="Y140" s="16">
        <f>założenia!$C123</f>
        <v>10000</v>
      </c>
      <c r="Z140" s="16">
        <f>założenia!$C123</f>
        <v>10000</v>
      </c>
      <c r="AA140" s="16">
        <f>założenia!$C123</f>
        <v>10000</v>
      </c>
      <c r="AB140" s="16">
        <f>założenia!$C123</f>
        <v>10000</v>
      </c>
      <c r="AC140" s="16">
        <f>założenia!$C123</f>
        <v>10000</v>
      </c>
      <c r="AD140" s="16">
        <f>założenia!$C123</f>
        <v>10000</v>
      </c>
      <c r="AE140" s="16">
        <f>założenia!$C123</f>
        <v>10000</v>
      </c>
      <c r="AF140" s="16">
        <f>założenia!$C123</f>
        <v>10000</v>
      </c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2:42" ht="15" x14ac:dyDescent="0.25">
      <c r="B141" s="8" t="s">
        <v>23</v>
      </c>
      <c r="C141" s="16">
        <f>założenia!$C124</f>
        <v>7000</v>
      </c>
      <c r="D141" s="16">
        <f>założenia!$C124</f>
        <v>7000</v>
      </c>
      <c r="E141" s="16">
        <f>założenia!$C124</f>
        <v>7000</v>
      </c>
      <c r="F141" s="16">
        <f>założenia!$C124</f>
        <v>7000</v>
      </c>
      <c r="G141" s="16">
        <f>założenia!$C124</f>
        <v>7000</v>
      </c>
      <c r="H141" s="16">
        <f>założenia!$C124</f>
        <v>7000</v>
      </c>
      <c r="I141" s="16">
        <f>założenia!$C124</f>
        <v>7000</v>
      </c>
      <c r="J141" s="16">
        <f>założenia!$C124</f>
        <v>7000</v>
      </c>
      <c r="K141" s="16">
        <f>założenia!$C124</f>
        <v>7000</v>
      </c>
      <c r="L141" s="16">
        <f>założenia!$C124</f>
        <v>7000</v>
      </c>
      <c r="M141" s="16">
        <f>założenia!$C124</f>
        <v>7000</v>
      </c>
      <c r="N141" s="16">
        <f>założenia!$C124</f>
        <v>7000</v>
      </c>
      <c r="O141" s="16">
        <f>założenia!$C124</f>
        <v>7000</v>
      </c>
      <c r="P141" s="16">
        <f>założenia!$C124</f>
        <v>7000</v>
      </c>
      <c r="Q141" s="16">
        <f>założenia!$C124</f>
        <v>7000</v>
      </c>
      <c r="R141" s="16">
        <f>założenia!$C124</f>
        <v>7000</v>
      </c>
      <c r="S141" s="16">
        <f>założenia!$C124</f>
        <v>7000</v>
      </c>
      <c r="T141" s="16">
        <f>założenia!$C124</f>
        <v>7000</v>
      </c>
      <c r="U141" s="16">
        <f>założenia!$C124</f>
        <v>7000</v>
      </c>
      <c r="V141" s="16">
        <f>założenia!$C124</f>
        <v>7000</v>
      </c>
      <c r="W141" s="16">
        <f>założenia!$C124</f>
        <v>7000</v>
      </c>
      <c r="X141" s="16">
        <f>założenia!$C124</f>
        <v>7000</v>
      </c>
      <c r="Y141" s="16">
        <f>założenia!$C124</f>
        <v>7000</v>
      </c>
      <c r="Z141" s="16">
        <f>założenia!$C124</f>
        <v>7000</v>
      </c>
      <c r="AA141" s="16">
        <f>założenia!$C124</f>
        <v>7000</v>
      </c>
      <c r="AB141" s="16">
        <f>założenia!$C124</f>
        <v>7000</v>
      </c>
      <c r="AC141" s="16">
        <f>założenia!$C124</f>
        <v>7000</v>
      </c>
      <c r="AD141" s="16">
        <f>założenia!$C124</f>
        <v>7000</v>
      </c>
      <c r="AE141" s="16">
        <f>założenia!$C124</f>
        <v>7000</v>
      </c>
      <c r="AF141" s="16">
        <f>założenia!$C124</f>
        <v>7000</v>
      </c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2:42" ht="30" x14ac:dyDescent="0.25">
      <c r="B142" s="23" t="s">
        <v>24</v>
      </c>
      <c r="C142" s="19">
        <f>C139+C140-C141</f>
        <v>215400</v>
      </c>
      <c r="D142" s="19">
        <f t="shared" ref="D142:Q142" si="108">D139+D140-D141</f>
        <v>569559</v>
      </c>
      <c r="E142" s="19">
        <f t="shared" si="108"/>
        <v>947686</v>
      </c>
      <c r="F142" s="19">
        <f t="shared" si="108"/>
        <v>1405332</v>
      </c>
      <c r="G142" s="19">
        <f t="shared" si="108"/>
        <v>1835481</v>
      </c>
      <c r="H142" s="19">
        <f t="shared" si="108"/>
        <v>2229291</v>
      </c>
      <c r="I142" s="19">
        <f t="shared" si="108"/>
        <v>2613434</v>
      </c>
      <c r="J142" s="19">
        <f t="shared" si="108"/>
        <v>2917644</v>
      </c>
      <c r="K142" s="19">
        <f t="shared" si="108"/>
        <v>3167271</v>
      </c>
      <c r="L142" s="19">
        <f t="shared" si="108"/>
        <v>3392242</v>
      </c>
      <c r="M142" s="19">
        <f t="shared" si="108"/>
        <v>3589629</v>
      </c>
      <c r="N142" s="19">
        <f t="shared" si="108"/>
        <v>3756415</v>
      </c>
      <c r="O142" s="19">
        <f t="shared" si="108"/>
        <v>3928984</v>
      </c>
      <c r="P142" s="19">
        <f t="shared" si="108"/>
        <v>4107529</v>
      </c>
      <c r="Q142" s="19">
        <f t="shared" si="108"/>
        <v>4250456</v>
      </c>
      <c r="R142" s="19">
        <f t="shared" ref="R142:AF142" si="109">R139+R140-R141</f>
        <v>4397385</v>
      </c>
      <c r="S142" s="19">
        <f t="shared" si="109"/>
        <v>4548427</v>
      </c>
      <c r="T142" s="19">
        <f t="shared" si="109"/>
        <v>4658293</v>
      </c>
      <c r="U142" s="19">
        <f t="shared" si="109"/>
        <v>4770009</v>
      </c>
      <c r="V142" s="19">
        <f t="shared" si="109"/>
        <v>4835701</v>
      </c>
      <c r="W142" s="19">
        <f t="shared" si="109"/>
        <v>4851605</v>
      </c>
      <c r="X142" s="19">
        <f t="shared" si="109"/>
        <v>4864270</v>
      </c>
      <c r="Y142" s="19">
        <f t="shared" si="109"/>
        <v>4821888</v>
      </c>
      <c r="Z142" s="19">
        <f t="shared" si="109"/>
        <v>4773363</v>
      </c>
      <c r="AA142" s="19">
        <f t="shared" si="109"/>
        <v>4718405</v>
      </c>
      <c r="AB142" s="19">
        <f t="shared" si="109"/>
        <v>4601279</v>
      </c>
      <c r="AC142" s="19">
        <f t="shared" si="109"/>
        <v>4474499</v>
      </c>
      <c r="AD142" s="19">
        <f t="shared" si="109"/>
        <v>4337649</v>
      </c>
      <c r="AE142" s="19">
        <f t="shared" si="109"/>
        <v>4190294</v>
      </c>
      <c r="AF142" s="19">
        <f t="shared" si="109"/>
        <v>4031989</v>
      </c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2:42" ht="15" x14ac:dyDescent="0.25">
      <c r="B143" s="8" t="s">
        <v>25</v>
      </c>
      <c r="C143" s="16">
        <f>założenia!$C126</f>
        <v>5000</v>
      </c>
      <c r="D143" s="16">
        <f>założenia!$C126</f>
        <v>5000</v>
      </c>
      <c r="E143" s="16">
        <f>założenia!$C126</f>
        <v>5000</v>
      </c>
      <c r="F143" s="16">
        <f>założenia!$C126</f>
        <v>5000</v>
      </c>
      <c r="G143" s="16">
        <f>założenia!$C126</f>
        <v>5000</v>
      </c>
      <c r="H143" s="16">
        <f>założenia!$C126</f>
        <v>5000</v>
      </c>
      <c r="I143" s="16">
        <f>założenia!$C126</f>
        <v>5000</v>
      </c>
      <c r="J143" s="16">
        <f>założenia!$C126</f>
        <v>5000</v>
      </c>
      <c r="K143" s="16">
        <f>założenia!$C126</f>
        <v>5000</v>
      </c>
      <c r="L143" s="16">
        <f>założenia!$C126</f>
        <v>5000</v>
      </c>
      <c r="M143" s="16">
        <f>założenia!$C126</f>
        <v>5000</v>
      </c>
      <c r="N143" s="16">
        <f>założenia!$C126</f>
        <v>5000</v>
      </c>
      <c r="O143" s="16">
        <f>założenia!$C126</f>
        <v>5000</v>
      </c>
      <c r="P143" s="16">
        <f>założenia!$C126</f>
        <v>5000</v>
      </c>
      <c r="Q143" s="16">
        <f>założenia!$C126</f>
        <v>5000</v>
      </c>
      <c r="R143" s="16">
        <f>założenia!$C126</f>
        <v>5000</v>
      </c>
      <c r="S143" s="16">
        <f>założenia!$C126</f>
        <v>5000</v>
      </c>
      <c r="T143" s="16">
        <f>założenia!$C126</f>
        <v>5000</v>
      </c>
      <c r="U143" s="16">
        <f>założenia!$C126</f>
        <v>5000</v>
      </c>
      <c r="V143" s="16">
        <f>założenia!$C126</f>
        <v>5000</v>
      </c>
      <c r="W143" s="16">
        <f>założenia!$C126</f>
        <v>5000</v>
      </c>
      <c r="X143" s="16">
        <f>założenia!$C126</f>
        <v>5000</v>
      </c>
      <c r="Y143" s="16">
        <f>założenia!$C126</f>
        <v>5000</v>
      </c>
      <c r="Z143" s="16">
        <f>założenia!$C126</f>
        <v>5000</v>
      </c>
      <c r="AA143" s="16">
        <f>założenia!$C126</f>
        <v>5000</v>
      </c>
      <c r="AB143" s="16">
        <f>założenia!$C126</f>
        <v>5000</v>
      </c>
      <c r="AC143" s="16">
        <f>założenia!$C126</f>
        <v>5000</v>
      </c>
      <c r="AD143" s="16">
        <f>założenia!$C126</f>
        <v>5000</v>
      </c>
      <c r="AE143" s="16">
        <f>założenia!$C126</f>
        <v>5000</v>
      </c>
      <c r="AF143" s="16">
        <f>założenia!$C126</f>
        <v>5000</v>
      </c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2:42" ht="15" x14ac:dyDescent="0.25">
      <c r="B144" s="8" t="s">
        <v>26</v>
      </c>
      <c r="C144" s="16">
        <f>założenia!$C127</f>
        <v>500</v>
      </c>
      <c r="D144" s="16">
        <f>założenia!$C127</f>
        <v>500</v>
      </c>
      <c r="E144" s="16">
        <f>założenia!$C127</f>
        <v>500</v>
      </c>
      <c r="F144" s="16">
        <f>założenia!$C127</f>
        <v>500</v>
      </c>
      <c r="G144" s="16">
        <f>założenia!$C127</f>
        <v>500</v>
      </c>
      <c r="H144" s="16">
        <f>założenia!$C127</f>
        <v>500</v>
      </c>
      <c r="I144" s="16">
        <f>założenia!$C127</f>
        <v>500</v>
      </c>
      <c r="J144" s="16">
        <f>założenia!$C127</f>
        <v>500</v>
      </c>
      <c r="K144" s="16">
        <f>założenia!$C127</f>
        <v>500</v>
      </c>
      <c r="L144" s="16">
        <f>założenia!$C127</f>
        <v>500</v>
      </c>
      <c r="M144" s="16">
        <f>założenia!$C127</f>
        <v>500</v>
      </c>
      <c r="N144" s="16">
        <f>założenia!$C127</f>
        <v>500</v>
      </c>
      <c r="O144" s="16">
        <f>założenia!$C127</f>
        <v>500</v>
      </c>
      <c r="P144" s="16">
        <f>założenia!$C127</f>
        <v>500</v>
      </c>
      <c r="Q144" s="16">
        <f>założenia!$C127</f>
        <v>500</v>
      </c>
      <c r="R144" s="16">
        <f>założenia!$C127</f>
        <v>500</v>
      </c>
      <c r="S144" s="16">
        <f>założenia!$C127</f>
        <v>500</v>
      </c>
      <c r="T144" s="16">
        <f>założenia!$C127</f>
        <v>500</v>
      </c>
      <c r="U144" s="16">
        <f>założenia!$C127</f>
        <v>500</v>
      </c>
      <c r="V144" s="16">
        <f>założenia!$C127</f>
        <v>500</v>
      </c>
      <c r="W144" s="16">
        <f>założenia!$C127</f>
        <v>500</v>
      </c>
      <c r="X144" s="16">
        <f>założenia!$C127</f>
        <v>500</v>
      </c>
      <c r="Y144" s="16">
        <f>założenia!$C127</f>
        <v>500</v>
      </c>
      <c r="Z144" s="16">
        <f>założenia!$C127</f>
        <v>500</v>
      </c>
      <c r="AA144" s="16">
        <f>założenia!$C127</f>
        <v>500</v>
      </c>
      <c r="AB144" s="16">
        <f>założenia!$C127</f>
        <v>500</v>
      </c>
      <c r="AC144" s="16">
        <f>założenia!$C127</f>
        <v>500</v>
      </c>
      <c r="AD144" s="16">
        <f>założenia!$C127</f>
        <v>500</v>
      </c>
      <c r="AE144" s="16">
        <f>założenia!$C127</f>
        <v>500</v>
      </c>
      <c r="AF144" s="16">
        <f>założenia!$C127</f>
        <v>500</v>
      </c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2:42" ht="30" x14ac:dyDescent="0.25">
      <c r="B145" s="23" t="s">
        <v>27</v>
      </c>
      <c r="C145" s="19">
        <f>C142+C143-C144</f>
        <v>219900</v>
      </c>
      <c r="D145" s="19">
        <f t="shared" ref="D145:Q145" si="110">D142+D143-D144</f>
        <v>574059</v>
      </c>
      <c r="E145" s="19">
        <f t="shared" si="110"/>
        <v>952186</v>
      </c>
      <c r="F145" s="19">
        <f t="shared" si="110"/>
        <v>1409832</v>
      </c>
      <c r="G145" s="19">
        <f t="shared" si="110"/>
        <v>1839981</v>
      </c>
      <c r="H145" s="19">
        <f t="shared" si="110"/>
        <v>2233791</v>
      </c>
      <c r="I145" s="19">
        <f t="shared" si="110"/>
        <v>2617934</v>
      </c>
      <c r="J145" s="19">
        <f t="shared" si="110"/>
        <v>2922144</v>
      </c>
      <c r="K145" s="19">
        <f t="shared" si="110"/>
        <v>3171771</v>
      </c>
      <c r="L145" s="19">
        <f t="shared" si="110"/>
        <v>3396742</v>
      </c>
      <c r="M145" s="19">
        <f t="shared" si="110"/>
        <v>3594129</v>
      </c>
      <c r="N145" s="19">
        <f t="shared" si="110"/>
        <v>3760915</v>
      </c>
      <c r="O145" s="19">
        <f t="shared" si="110"/>
        <v>3933484</v>
      </c>
      <c r="P145" s="19">
        <f t="shared" si="110"/>
        <v>4112029</v>
      </c>
      <c r="Q145" s="19">
        <f t="shared" si="110"/>
        <v>4254956</v>
      </c>
      <c r="R145" s="19">
        <f t="shared" ref="R145:AF145" si="111">R142+R143-R144</f>
        <v>4401885</v>
      </c>
      <c r="S145" s="19">
        <f t="shared" si="111"/>
        <v>4552927</v>
      </c>
      <c r="T145" s="19">
        <f t="shared" si="111"/>
        <v>4662793</v>
      </c>
      <c r="U145" s="19">
        <f t="shared" si="111"/>
        <v>4774509</v>
      </c>
      <c r="V145" s="19">
        <f t="shared" si="111"/>
        <v>4840201</v>
      </c>
      <c r="W145" s="19">
        <f t="shared" si="111"/>
        <v>4856105</v>
      </c>
      <c r="X145" s="19">
        <f t="shared" si="111"/>
        <v>4868770</v>
      </c>
      <c r="Y145" s="19">
        <f t="shared" si="111"/>
        <v>4826388</v>
      </c>
      <c r="Z145" s="19">
        <f t="shared" si="111"/>
        <v>4777863</v>
      </c>
      <c r="AA145" s="19">
        <f t="shared" si="111"/>
        <v>4722905</v>
      </c>
      <c r="AB145" s="19">
        <f t="shared" si="111"/>
        <v>4605779</v>
      </c>
      <c r="AC145" s="19">
        <f t="shared" si="111"/>
        <v>4478999</v>
      </c>
      <c r="AD145" s="19">
        <f t="shared" si="111"/>
        <v>4342149</v>
      </c>
      <c r="AE145" s="19">
        <f t="shared" si="111"/>
        <v>4194794</v>
      </c>
      <c r="AF145" s="19">
        <f t="shared" si="111"/>
        <v>4036489</v>
      </c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2:42" ht="45" x14ac:dyDescent="0.25">
      <c r="B146" s="8" t="s">
        <v>28</v>
      </c>
      <c r="C146" s="16">
        <f>założenia!$C129</f>
        <v>0</v>
      </c>
      <c r="D146" s="16">
        <f>założenia!$C129</f>
        <v>0</v>
      </c>
      <c r="E146" s="16">
        <f>założenia!$C129</f>
        <v>0</v>
      </c>
      <c r="F146" s="16">
        <f>założenia!$C129</f>
        <v>0</v>
      </c>
      <c r="G146" s="16">
        <f>założenia!$C129</f>
        <v>0</v>
      </c>
      <c r="H146" s="16">
        <f>założenia!$C129</f>
        <v>0</v>
      </c>
      <c r="I146" s="16">
        <f>założenia!$C129</f>
        <v>0</v>
      </c>
      <c r="J146" s="16">
        <f>założenia!$C129</f>
        <v>0</v>
      </c>
      <c r="K146" s="16">
        <f>założenia!$C129</f>
        <v>0</v>
      </c>
      <c r="L146" s="16">
        <f>założenia!$C129</f>
        <v>0</v>
      </c>
      <c r="M146" s="16">
        <f>założenia!$C129</f>
        <v>0</v>
      </c>
      <c r="N146" s="16">
        <f>założenia!$C129</f>
        <v>0</v>
      </c>
      <c r="O146" s="16">
        <f>założenia!$C129</f>
        <v>0</v>
      </c>
      <c r="P146" s="16">
        <f>założenia!$C129</f>
        <v>0</v>
      </c>
      <c r="Q146" s="16">
        <f>założenia!$C129</f>
        <v>0</v>
      </c>
      <c r="R146" s="16">
        <f>założenia!$C129</f>
        <v>0</v>
      </c>
      <c r="S146" s="16">
        <f>założenia!$C129</f>
        <v>0</v>
      </c>
      <c r="T146" s="16">
        <f>założenia!$C129</f>
        <v>0</v>
      </c>
      <c r="U146" s="16">
        <f>założenia!$C129</f>
        <v>0</v>
      </c>
      <c r="V146" s="16">
        <f>założenia!$C129</f>
        <v>0</v>
      </c>
      <c r="W146" s="16">
        <f>założenia!$C129</f>
        <v>0</v>
      </c>
      <c r="X146" s="16">
        <f>założenia!$C129</f>
        <v>0</v>
      </c>
      <c r="Y146" s="16">
        <f>założenia!$C129</f>
        <v>0</v>
      </c>
      <c r="Z146" s="16">
        <f>założenia!$C129</f>
        <v>0</v>
      </c>
      <c r="AA146" s="16">
        <f>założenia!$C129</f>
        <v>0</v>
      </c>
      <c r="AB146" s="16">
        <f>założenia!$C129</f>
        <v>0</v>
      </c>
      <c r="AC146" s="16">
        <f>założenia!$C129</f>
        <v>0</v>
      </c>
      <c r="AD146" s="16">
        <f>założenia!$C129</f>
        <v>0</v>
      </c>
      <c r="AE146" s="16">
        <f>założenia!$C129</f>
        <v>0</v>
      </c>
      <c r="AF146" s="16">
        <f>założenia!$C129</f>
        <v>0</v>
      </c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2:42" ht="15" x14ac:dyDescent="0.25">
      <c r="B147" s="23" t="s">
        <v>29</v>
      </c>
      <c r="C147" s="19">
        <f>C145+C146</f>
        <v>219900</v>
      </c>
      <c r="D147" s="19">
        <f t="shared" ref="D147:Q147" si="112">D145+D146</f>
        <v>574059</v>
      </c>
      <c r="E147" s="19">
        <f t="shared" si="112"/>
        <v>952186</v>
      </c>
      <c r="F147" s="19">
        <f t="shared" si="112"/>
        <v>1409832</v>
      </c>
      <c r="G147" s="19">
        <f t="shared" si="112"/>
        <v>1839981</v>
      </c>
      <c r="H147" s="19">
        <f t="shared" si="112"/>
        <v>2233791</v>
      </c>
      <c r="I147" s="19">
        <f t="shared" si="112"/>
        <v>2617934</v>
      </c>
      <c r="J147" s="19">
        <f t="shared" si="112"/>
        <v>2922144</v>
      </c>
      <c r="K147" s="19">
        <f t="shared" si="112"/>
        <v>3171771</v>
      </c>
      <c r="L147" s="19">
        <f t="shared" si="112"/>
        <v>3396742</v>
      </c>
      <c r="M147" s="19">
        <f t="shared" si="112"/>
        <v>3594129</v>
      </c>
      <c r="N147" s="19">
        <f t="shared" si="112"/>
        <v>3760915</v>
      </c>
      <c r="O147" s="19">
        <f t="shared" si="112"/>
        <v>3933484</v>
      </c>
      <c r="P147" s="19">
        <f t="shared" si="112"/>
        <v>4112029</v>
      </c>
      <c r="Q147" s="19">
        <f t="shared" si="112"/>
        <v>4254956</v>
      </c>
      <c r="R147" s="19">
        <f t="shared" ref="R147:AF147" si="113">R145+R146</f>
        <v>4401885</v>
      </c>
      <c r="S147" s="19">
        <f t="shared" si="113"/>
        <v>4552927</v>
      </c>
      <c r="T147" s="19">
        <f t="shared" si="113"/>
        <v>4662793</v>
      </c>
      <c r="U147" s="19">
        <f t="shared" si="113"/>
        <v>4774509</v>
      </c>
      <c r="V147" s="19">
        <f t="shared" si="113"/>
        <v>4840201</v>
      </c>
      <c r="W147" s="19">
        <f t="shared" si="113"/>
        <v>4856105</v>
      </c>
      <c r="X147" s="19">
        <f t="shared" si="113"/>
        <v>4868770</v>
      </c>
      <c r="Y147" s="19">
        <f t="shared" si="113"/>
        <v>4826388</v>
      </c>
      <c r="Z147" s="19">
        <f t="shared" si="113"/>
        <v>4777863</v>
      </c>
      <c r="AA147" s="19">
        <f t="shared" si="113"/>
        <v>4722905</v>
      </c>
      <c r="AB147" s="19">
        <f t="shared" si="113"/>
        <v>4605779</v>
      </c>
      <c r="AC147" s="19">
        <f t="shared" si="113"/>
        <v>4478999</v>
      </c>
      <c r="AD147" s="19">
        <f t="shared" si="113"/>
        <v>4342149</v>
      </c>
      <c r="AE147" s="19">
        <f t="shared" si="113"/>
        <v>4194794</v>
      </c>
      <c r="AF147" s="19">
        <f t="shared" si="113"/>
        <v>4036489</v>
      </c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2:42" ht="30" x14ac:dyDescent="0.25">
      <c r="B148" s="8" t="s">
        <v>30</v>
      </c>
      <c r="C148" s="16">
        <f>ROUND(IF(C147&gt;0,C147*0,0),0)</f>
        <v>0</v>
      </c>
      <c r="D148" s="16">
        <f t="shared" ref="D148:Q148" si="114">ROUND(IF(D147&gt;0,D147*0,0),0)</f>
        <v>0</v>
      </c>
      <c r="E148" s="16">
        <f t="shared" si="114"/>
        <v>0</v>
      </c>
      <c r="F148" s="16">
        <f t="shared" si="114"/>
        <v>0</v>
      </c>
      <c r="G148" s="16">
        <f t="shared" si="114"/>
        <v>0</v>
      </c>
      <c r="H148" s="16">
        <f t="shared" si="114"/>
        <v>0</v>
      </c>
      <c r="I148" s="16">
        <f t="shared" si="114"/>
        <v>0</v>
      </c>
      <c r="J148" s="16">
        <f t="shared" si="114"/>
        <v>0</v>
      </c>
      <c r="K148" s="16">
        <f t="shared" si="114"/>
        <v>0</v>
      </c>
      <c r="L148" s="16">
        <f t="shared" si="114"/>
        <v>0</v>
      </c>
      <c r="M148" s="16">
        <f t="shared" si="114"/>
        <v>0</v>
      </c>
      <c r="N148" s="16">
        <f t="shared" si="114"/>
        <v>0</v>
      </c>
      <c r="O148" s="16">
        <f t="shared" si="114"/>
        <v>0</v>
      </c>
      <c r="P148" s="16">
        <f t="shared" si="114"/>
        <v>0</v>
      </c>
      <c r="Q148" s="16">
        <f t="shared" si="114"/>
        <v>0</v>
      </c>
      <c r="R148" s="16">
        <f t="shared" ref="R148:AF148" si="115">ROUND(IF(R147&gt;0,R147*0,0),0)</f>
        <v>0</v>
      </c>
      <c r="S148" s="16">
        <f t="shared" si="115"/>
        <v>0</v>
      </c>
      <c r="T148" s="16">
        <f t="shared" si="115"/>
        <v>0</v>
      </c>
      <c r="U148" s="16">
        <f t="shared" si="115"/>
        <v>0</v>
      </c>
      <c r="V148" s="16">
        <f t="shared" si="115"/>
        <v>0</v>
      </c>
      <c r="W148" s="16">
        <f t="shared" si="115"/>
        <v>0</v>
      </c>
      <c r="X148" s="16">
        <f t="shared" si="115"/>
        <v>0</v>
      </c>
      <c r="Y148" s="16">
        <f t="shared" si="115"/>
        <v>0</v>
      </c>
      <c r="Z148" s="16">
        <f t="shared" si="115"/>
        <v>0</v>
      </c>
      <c r="AA148" s="16">
        <f t="shared" si="115"/>
        <v>0</v>
      </c>
      <c r="AB148" s="16">
        <f t="shared" si="115"/>
        <v>0</v>
      </c>
      <c r="AC148" s="16">
        <f t="shared" si="115"/>
        <v>0</v>
      </c>
      <c r="AD148" s="16">
        <f t="shared" si="115"/>
        <v>0</v>
      </c>
      <c r="AE148" s="16">
        <f t="shared" si="115"/>
        <v>0</v>
      </c>
      <c r="AF148" s="16">
        <f t="shared" si="115"/>
        <v>0</v>
      </c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2:42" ht="15" x14ac:dyDescent="0.25">
      <c r="B149" s="23" t="s">
        <v>31</v>
      </c>
      <c r="C149" s="19">
        <f>C147-C148</f>
        <v>219900</v>
      </c>
      <c r="D149" s="19">
        <f t="shared" ref="D149:Q149" si="116">D147-D148</f>
        <v>574059</v>
      </c>
      <c r="E149" s="19">
        <f t="shared" si="116"/>
        <v>952186</v>
      </c>
      <c r="F149" s="19">
        <f t="shared" si="116"/>
        <v>1409832</v>
      </c>
      <c r="G149" s="19">
        <f t="shared" si="116"/>
        <v>1839981</v>
      </c>
      <c r="H149" s="19">
        <f t="shared" si="116"/>
        <v>2233791</v>
      </c>
      <c r="I149" s="19">
        <f t="shared" si="116"/>
        <v>2617934</v>
      </c>
      <c r="J149" s="19">
        <f t="shared" si="116"/>
        <v>2922144</v>
      </c>
      <c r="K149" s="19">
        <f t="shared" si="116"/>
        <v>3171771</v>
      </c>
      <c r="L149" s="19">
        <f t="shared" si="116"/>
        <v>3396742</v>
      </c>
      <c r="M149" s="19">
        <f t="shared" si="116"/>
        <v>3594129</v>
      </c>
      <c r="N149" s="19">
        <f t="shared" si="116"/>
        <v>3760915</v>
      </c>
      <c r="O149" s="19">
        <f t="shared" si="116"/>
        <v>3933484</v>
      </c>
      <c r="P149" s="19">
        <f t="shared" si="116"/>
        <v>4112029</v>
      </c>
      <c r="Q149" s="19">
        <f t="shared" si="116"/>
        <v>4254956</v>
      </c>
      <c r="R149" s="19">
        <f t="shared" ref="R149:AF149" si="117">R147-R148</f>
        <v>4401885</v>
      </c>
      <c r="S149" s="19">
        <f t="shared" si="117"/>
        <v>4552927</v>
      </c>
      <c r="T149" s="19">
        <f t="shared" si="117"/>
        <v>4662793</v>
      </c>
      <c r="U149" s="19">
        <f t="shared" si="117"/>
        <v>4774509</v>
      </c>
      <c r="V149" s="19">
        <f t="shared" si="117"/>
        <v>4840201</v>
      </c>
      <c r="W149" s="19">
        <f t="shared" si="117"/>
        <v>4856105</v>
      </c>
      <c r="X149" s="19">
        <f t="shared" si="117"/>
        <v>4868770</v>
      </c>
      <c r="Y149" s="19">
        <f t="shared" si="117"/>
        <v>4826388</v>
      </c>
      <c r="Z149" s="19">
        <f t="shared" si="117"/>
        <v>4777863</v>
      </c>
      <c r="AA149" s="19">
        <f t="shared" si="117"/>
        <v>4722905</v>
      </c>
      <c r="AB149" s="19">
        <f t="shared" si="117"/>
        <v>4605779</v>
      </c>
      <c r="AC149" s="19">
        <f t="shared" si="117"/>
        <v>4478999</v>
      </c>
      <c r="AD149" s="19">
        <f t="shared" si="117"/>
        <v>4342149</v>
      </c>
      <c r="AE149" s="19">
        <f t="shared" si="117"/>
        <v>4194794</v>
      </c>
      <c r="AF149" s="19">
        <f t="shared" si="117"/>
        <v>4036489</v>
      </c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2:42" ht="15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r="151" spans="2:42" ht="30" x14ac:dyDescent="0.25">
      <c r="B151" s="32" t="s">
        <v>134</v>
      </c>
      <c r="C151" s="7" t="str">
        <f>założenia!C17</f>
        <v>Rok n
2015</v>
      </c>
      <c r="D151" s="7" t="str">
        <f>założenia!D17</f>
        <v>Rok n+1
2016</v>
      </c>
      <c r="E151" s="7" t="str">
        <f>założenia!E17</f>
        <v>Rok n+2
2017</v>
      </c>
      <c r="F151" s="7" t="str">
        <f>założenia!F17</f>
        <v>Rok n+3
2018</v>
      </c>
      <c r="G151" s="7" t="str">
        <f>założenia!G17</f>
        <v>Rok n+4
2019</v>
      </c>
      <c r="H151" s="7" t="str">
        <f>założenia!H17</f>
        <v>Rok n+5
2020</v>
      </c>
      <c r="I151" s="7" t="str">
        <f>założenia!I17</f>
        <v>Rok n+6
2021</v>
      </c>
      <c r="J151" s="7" t="str">
        <f>założenia!J17</f>
        <v>Rok n+7
2022</v>
      </c>
      <c r="K151" s="7" t="str">
        <f>założenia!K17</f>
        <v>Rok n+8
2023</v>
      </c>
      <c r="L151" s="7" t="str">
        <f>założenia!L17</f>
        <v>Rok n+9
2024</v>
      </c>
      <c r="M151" s="7" t="str">
        <f>założenia!M17</f>
        <v>Rok n+10
2025</v>
      </c>
      <c r="N151" s="7" t="str">
        <f>założenia!N17</f>
        <v>Rok n+11
2026</v>
      </c>
      <c r="O151" s="7" t="str">
        <f>założenia!O17</f>
        <v>Rok n+12
2027</v>
      </c>
      <c r="P151" s="7" t="str">
        <f>założenia!P17</f>
        <v>Rok n+13
2028</v>
      </c>
      <c r="Q151" s="7" t="str">
        <f>założenia!Q17</f>
        <v>Rok n+14
2029</v>
      </c>
      <c r="R151" s="7" t="str">
        <f>założenia!R17</f>
        <v>Rok n+15
2030</v>
      </c>
      <c r="S151" s="7" t="str">
        <f>założenia!S17</f>
        <v>Rok n+16
2031</v>
      </c>
      <c r="T151" s="7" t="str">
        <f>założenia!T17</f>
        <v>Rok n+17
2032</v>
      </c>
      <c r="U151" s="7" t="str">
        <f>założenia!U17</f>
        <v>Rok n+18
2033</v>
      </c>
      <c r="V151" s="7" t="str">
        <f>założenia!V17</f>
        <v>Rok n+19
2034</v>
      </c>
      <c r="W151" s="7" t="str">
        <f>założenia!W17</f>
        <v>Rok n+20
2035</v>
      </c>
      <c r="X151" s="7" t="str">
        <f>założenia!X17</f>
        <v>Rok n+21
2036</v>
      </c>
      <c r="Y151" s="7" t="str">
        <f>założenia!Y17</f>
        <v>Rok n+22
2037</v>
      </c>
      <c r="Z151" s="7" t="str">
        <f>założenia!Z17</f>
        <v>Rok n+23
2038</v>
      </c>
      <c r="AA151" s="7" t="str">
        <f>założenia!AA17</f>
        <v>Rok n+24
2039</v>
      </c>
      <c r="AB151" s="7" t="str">
        <f>założenia!AB17</f>
        <v>Rok n+25
2040</v>
      </c>
      <c r="AC151" s="7" t="str">
        <f>założenia!AC17</f>
        <v>Rok n+26
2041</v>
      </c>
      <c r="AD151" s="7" t="str">
        <f>założenia!AD17</f>
        <v>Rok n+27
2042</v>
      </c>
      <c r="AE151" s="7" t="str">
        <f>założenia!AE17</f>
        <v>Rok n+28
2043</v>
      </c>
      <c r="AF151" s="7" t="str">
        <f>założenia!AF17</f>
        <v>Rok n+29
2044</v>
      </c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r="152" spans="2:42" ht="30" x14ac:dyDescent="0.25">
      <c r="B152" s="8" t="s">
        <v>17</v>
      </c>
      <c r="C152" s="16">
        <f>C137</f>
        <v>44048400</v>
      </c>
      <c r="D152" s="16">
        <f t="shared" ref="D152:Q152" si="118">D137</f>
        <v>45678191</v>
      </c>
      <c r="E152" s="16">
        <f t="shared" si="118"/>
        <v>47459640</v>
      </c>
      <c r="F152" s="16">
        <f t="shared" si="118"/>
        <v>49358026</v>
      </c>
      <c r="G152" s="16">
        <f t="shared" si="118"/>
        <v>51332347</v>
      </c>
      <c r="H152" s="16">
        <f t="shared" si="118"/>
        <v>53282976</v>
      </c>
      <c r="I152" s="16">
        <f t="shared" si="118"/>
        <v>55254446</v>
      </c>
      <c r="J152" s="16">
        <f t="shared" si="118"/>
        <v>57133097</v>
      </c>
      <c r="K152" s="16">
        <f t="shared" si="118"/>
        <v>58961356</v>
      </c>
      <c r="L152" s="16">
        <f t="shared" si="118"/>
        <v>60789158</v>
      </c>
      <c r="M152" s="16">
        <f t="shared" si="118"/>
        <v>62612833</v>
      </c>
      <c r="N152" s="16">
        <f t="shared" si="118"/>
        <v>64428605</v>
      </c>
      <c r="O152" s="16">
        <f t="shared" si="118"/>
        <v>66297035</v>
      </c>
      <c r="P152" s="16">
        <f t="shared" si="118"/>
        <v>68219649</v>
      </c>
      <c r="Q152" s="16">
        <f t="shared" si="118"/>
        <v>70129799</v>
      </c>
      <c r="R152" s="16">
        <f t="shared" ref="R152:AF152" si="119">R137</f>
        <v>72093433</v>
      </c>
      <c r="S152" s="16">
        <f t="shared" si="119"/>
        <v>74112049</v>
      </c>
      <c r="T152" s="16">
        <f t="shared" si="119"/>
        <v>76113074</v>
      </c>
      <c r="U152" s="16">
        <f t="shared" si="119"/>
        <v>78168127</v>
      </c>
      <c r="V152" s="16">
        <f t="shared" si="119"/>
        <v>80200498</v>
      </c>
      <c r="W152" s="16">
        <f t="shared" si="119"/>
        <v>82205510</v>
      </c>
      <c r="X152" s="16">
        <f t="shared" si="119"/>
        <v>84260648</v>
      </c>
      <c r="Y152" s="16">
        <f t="shared" si="119"/>
        <v>86282904</v>
      </c>
      <c r="Z152" s="16">
        <f t="shared" si="119"/>
        <v>88353694</v>
      </c>
      <c r="AA152" s="16">
        <f t="shared" si="119"/>
        <v>90474183</v>
      </c>
      <c r="AB152" s="16">
        <f t="shared" si="119"/>
        <v>92555089</v>
      </c>
      <c r="AC152" s="16">
        <f t="shared" si="119"/>
        <v>94683856</v>
      </c>
      <c r="AD152" s="16">
        <f t="shared" si="119"/>
        <v>96861585</v>
      </c>
      <c r="AE152" s="16">
        <f t="shared" si="119"/>
        <v>99089401</v>
      </c>
      <c r="AF152" s="16">
        <f t="shared" si="119"/>
        <v>101368457</v>
      </c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r="153" spans="2:42" ht="15" x14ac:dyDescent="0.25">
      <c r="B153" s="8" t="s">
        <v>20</v>
      </c>
      <c r="C153" s="16">
        <f>C138+C129+C130</f>
        <v>43836000</v>
      </c>
      <c r="D153" s="16">
        <f t="shared" ref="D153:Q153" si="120">D138+D129+D130</f>
        <v>45111632</v>
      </c>
      <c r="E153" s="16">
        <f t="shared" si="120"/>
        <v>46684079</v>
      </c>
      <c r="F153" s="16">
        <f t="shared" si="120"/>
        <v>48124819</v>
      </c>
      <c r="G153" s="16">
        <f t="shared" si="120"/>
        <v>49668991</v>
      </c>
      <c r="H153" s="16">
        <f t="shared" si="120"/>
        <v>51225810</v>
      </c>
      <c r="I153" s="16">
        <f t="shared" si="120"/>
        <v>52813137</v>
      </c>
      <c r="J153" s="16">
        <f t="shared" si="120"/>
        <v>54387578</v>
      </c>
      <c r="K153" s="16">
        <f t="shared" si="120"/>
        <v>55966210</v>
      </c>
      <c r="L153" s="16">
        <f t="shared" si="120"/>
        <v>57569041</v>
      </c>
      <c r="M153" s="16">
        <f t="shared" si="120"/>
        <v>59195329</v>
      </c>
      <c r="N153" s="16">
        <f t="shared" si="120"/>
        <v>60844315</v>
      </c>
      <c r="O153" s="16">
        <f t="shared" si="120"/>
        <v>62540176</v>
      </c>
      <c r="P153" s="16">
        <f t="shared" si="120"/>
        <v>64284245</v>
      </c>
      <c r="Q153" s="16">
        <f t="shared" si="120"/>
        <v>66051468</v>
      </c>
      <c r="R153" s="16">
        <f t="shared" ref="R153:AF153" si="121">R138+R129+R130</f>
        <v>67868173</v>
      </c>
      <c r="S153" s="16">
        <f t="shared" si="121"/>
        <v>69735747</v>
      </c>
      <c r="T153" s="16">
        <f t="shared" si="121"/>
        <v>71626906</v>
      </c>
      <c r="U153" s="16">
        <f t="shared" si="121"/>
        <v>73570243</v>
      </c>
      <c r="V153" s="16">
        <f t="shared" si="121"/>
        <v>75536922</v>
      </c>
      <c r="W153" s="16">
        <f t="shared" si="121"/>
        <v>77526030</v>
      </c>
      <c r="X153" s="16">
        <f t="shared" si="121"/>
        <v>79568503</v>
      </c>
      <c r="Y153" s="16">
        <f t="shared" si="121"/>
        <v>81633141</v>
      </c>
      <c r="Z153" s="16">
        <f t="shared" si="121"/>
        <v>83752456</v>
      </c>
      <c r="AA153" s="16">
        <f t="shared" si="121"/>
        <v>85927903</v>
      </c>
      <c r="AB153" s="16">
        <f t="shared" si="121"/>
        <v>88125935</v>
      </c>
      <c r="AC153" s="16">
        <f t="shared" si="121"/>
        <v>90381482</v>
      </c>
      <c r="AD153" s="16">
        <f t="shared" si="121"/>
        <v>92696061</v>
      </c>
      <c r="AE153" s="16">
        <f t="shared" si="121"/>
        <v>95071232</v>
      </c>
      <c r="AF153" s="16">
        <f t="shared" si="121"/>
        <v>97508593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</row>
    <row r="154" spans="2:42" ht="15" x14ac:dyDescent="0.25">
      <c r="B154" s="23" t="s">
        <v>21</v>
      </c>
      <c r="C154" s="19">
        <f>C152-C153</f>
        <v>212400</v>
      </c>
      <c r="D154" s="19">
        <f t="shared" ref="D154:Q154" si="122">D152-D153</f>
        <v>566559</v>
      </c>
      <c r="E154" s="19">
        <f t="shared" si="122"/>
        <v>775561</v>
      </c>
      <c r="F154" s="19">
        <f t="shared" si="122"/>
        <v>1233207</v>
      </c>
      <c r="G154" s="19">
        <f t="shared" si="122"/>
        <v>1663356</v>
      </c>
      <c r="H154" s="19">
        <f t="shared" si="122"/>
        <v>2057166</v>
      </c>
      <c r="I154" s="19">
        <f t="shared" si="122"/>
        <v>2441309</v>
      </c>
      <c r="J154" s="19">
        <f t="shared" si="122"/>
        <v>2745519</v>
      </c>
      <c r="K154" s="19">
        <f t="shared" si="122"/>
        <v>2995146</v>
      </c>
      <c r="L154" s="19">
        <f t="shared" si="122"/>
        <v>3220117</v>
      </c>
      <c r="M154" s="19">
        <f t="shared" si="122"/>
        <v>3417504</v>
      </c>
      <c r="N154" s="19">
        <f t="shared" si="122"/>
        <v>3584290</v>
      </c>
      <c r="O154" s="19">
        <f t="shared" si="122"/>
        <v>3756859</v>
      </c>
      <c r="P154" s="19">
        <f t="shared" si="122"/>
        <v>3935404</v>
      </c>
      <c r="Q154" s="19">
        <f t="shared" si="122"/>
        <v>4078331</v>
      </c>
      <c r="R154" s="19">
        <f t="shared" ref="R154:AF154" si="123">R152-R153</f>
        <v>4225260</v>
      </c>
      <c r="S154" s="19">
        <f t="shared" si="123"/>
        <v>4376302</v>
      </c>
      <c r="T154" s="19">
        <f t="shared" si="123"/>
        <v>4486168</v>
      </c>
      <c r="U154" s="19">
        <f t="shared" si="123"/>
        <v>4597884</v>
      </c>
      <c r="V154" s="19">
        <f t="shared" si="123"/>
        <v>4663576</v>
      </c>
      <c r="W154" s="19">
        <f t="shared" si="123"/>
        <v>4679480</v>
      </c>
      <c r="X154" s="19">
        <f t="shared" si="123"/>
        <v>4692145</v>
      </c>
      <c r="Y154" s="19">
        <f t="shared" si="123"/>
        <v>4649763</v>
      </c>
      <c r="Z154" s="19">
        <f t="shared" si="123"/>
        <v>4601238</v>
      </c>
      <c r="AA154" s="19">
        <f t="shared" si="123"/>
        <v>4546280</v>
      </c>
      <c r="AB154" s="19">
        <f t="shared" si="123"/>
        <v>4429154</v>
      </c>
      <c r="AC154" s="19">
        <f t="shared" si="123"/>
        <v>4302374</v>
      </c>
      <c r="AD154" s="19">
        <f t="shared" si="123"/>
        <v>4165524</v>
      </c>
      <c r="AE154" s="19">
        <f t="shared" si="123"/>
        <v>4018169</v>
      </c>
      <c r="AF154" s="19">
        <f t="shared" si="123"/>
        <v>3859864</v>
      </c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r="155" spans="2:42" ht="15" x14ac:dyDescent="0.25">
      <c r="B155" s="8" t="s">
        <v>22</v>
      </c>
      <c r="C155" s="16">
        <f t="shared" ref="C155:AF155" si="124">C140+(C129)*$C905</f>
        <v>10000</v>
      </c>
      <c r="D155" s="16">
        <f t="shared" si="124"/>
        <v>10000</v>
      </c>
      <c r="E155" s="16">
        <f t="shared" si="124"/>
        <v>79764.907999999996</v>
      </c>
      <c r="F155" s="16">
        <f t="shared" si="124"/>
        <v>79764.907999999996</v>
      </c>
      <c r="G155" s="16">
        <f t="shared" si="124"/>
        <v>79764.907999999996</v>
      </c>
      <c r="H155" s="16">
        <f t="shared" si="124"/>
        <v>79764.907999999996</v>
      </c>
      <c r="I155" s="16">
        <f t="shared" si="124"/>
        <v>79764.907999999996</v>
      </c>
      <c r="J155" s="16">
        <f t="shared" si="124"/>
        <v>79764.907999999996</v>
      </c>
      <c r="K155" s="16">
        <f t="shared" si="124"/>
        <v>79764.907999999996</v>
      </c>
      <c r="L155" s="16">
        <f t="shared" si="124"/>
        <v>79764.907999999996</v>
      </c>
      <c r="M155" s="16">
        <f t="shared" si="124"/>
        <v>79764.907999999996</v>
      </c>
      <c r="N155" s="16">
        <f t="shared" si="124"/>
        <v>79764.907999999996</v>
      </c>
      <c r="O155" s="16">
        <f t="shared" si="124"/>
        <v>79764.907999999996</v>
      </c>
      <c r="P155" s="16">
        <f t="shared" si="124"/>
        <v>79764.907999999996</v>
      </c>
      <c r="Q155" s="16">
        <f t="shared" si="124"/>
        <v>79764.907999999996</v>
      </c>
      <c r="R155" s="16">
        <f t="shared" si="124"/>
        <v>79764.907999999996</v>
      </c>
      <c r="S155" s="16">
        <f t="shared" si="124"/>
        <v>79764.907999999996</v>
      </c>
      <c r="T155" s="16">
        <f t="shared" si="124"/>
        <v>79764.907999999996</v>
      </c>
      <c r="U155" s="16">
        <f t="shared" si="124"/>
        <v>79764.907999999996</v>
      </c>
      <c r="V155" s="16">
        <f t="shared" si="124"/>
        <v>79764.907999999996</v>
      </c>
      <c r="W155" s="16">
        <f t="shared" si="124"/>
        <v>79764.907999999996</v>
      </c>
      <c r="X155" s="16">
        <f t="shared" si="124"/>
        <v>79764.907999999996</v>
      </c>
      <c r="Y155" s="16">
        <f t="shared" si="124"/>
        <v>79764.907999999996</v>
      </c>
      <c r="Z155" s="16">
        <f t="shared" si="124"/>
        <v>79764.907999999996</v>
      </c>
      <c r="AA155" s="16">
        <f t="shared" si="124"/>
        <v>79764.907999999996</v>
      </c>
      <c r="AB155" s="16">
        <f t="shared" si="124"/>
        <v>79764.907999999996</v>
      </c>
      <c r="AC155" s="16">
        <f t="shared" si="124"/>
        <v>79764.907999999996</v>
      </c>
      <c r="AD155" s="16">
        <f t="shared" si="124"/>
        <v>79764.907999999996</v>
      </c>
      <c r="AE155" s="16">
        <f t="shared" si="124"/>
        <v>79764.907999999996</v>
      </c>
      <c r="AF155" s="16">
        <f t="shared" si="124"/>
        <v>79764.907999999996</v>
      </c>
      <c r="AG155" s="5"/>
      <c r="AH155" s="5"/>
      <c r="AI155" s="5"/>
      <c r="AJ155" s="5"/>
      <c r="AK155" s="5"/>
      <c r="AL155" s="5"/>
      <c r="AM155" s="5"/>
      <c r="AN155" s="5"/>
      <c r="AO155" s="5"/>
      <c r="AP155" s="5"/>
    </row>
    <row r="156" spans="2:42" ht="15" x14ac:dyDescent="0.25">
      <c r="B156" s="8" t="s">
        <v>23</v>
      </c>
      <c r="C156" s="16">
        <f>C141</f>
        <v>7000</v>
      </c>
      <c r="D156" s="16">
        <f t="shared" ref="D156:Q156" si="125">D141</f>
        <v>7000</v>
      </c>
      <c r="E156" s="16">
        <f t="shared" si="125"/>
        <v>7000</v>
      </c>
      <c r="F156" s="16">
        <f t="shared" si="125"/>
        <v>7000</v>
      </c>
      <c r="G156" s="16">
        <f t="shared" si="125"/>
        <v>7000</v>
      </c>
      <c r="H156" s="16">
        <f t="shared" si="125"/>
        <v>7000</v>
      </c>
      <c r="I156" s="16">
        <f t="shared" si="125"/>
        <v>7000</v>
      </c>
      <c r="J156" s="16">
        <f t="shared" si="125"/>
        <v>7000</v>
      </c>
      <c r="K156" s="16">
        <f t="shared" si="125"/>
        <v>7000</v>
      </c>
      <c r="L156" s="16">
        <f t="shared" si="125"/>
        <v>7000</v>
      </c>
      <c r="M156" s="16">
        <f t="shared" si="125"/>
        <v>7000</v>
      </c>
      <c r="N156" s="16">
        <f t="shared" si="125"/>
        <v>7000</v>
      </c>
      <c r="O156" s="16">
        <f t="shared" si="125"/>
        <v>7000</v>
      </c>
      <c r="P156" s="16">
        <f t="shared" si="125"/>
        <v>7000</v>
      </c>
      <c r="Q156" s="16">
        <f t="shared" si="125"/>
        <v>7000</v>
      </c>
      <c r="R156" s="16">
        <f t="shared" ref="R156:AF156" si="126">R141</f>
        <v>7000</v>
      </c>
      <c r="S156" s="16">
        <f t="shared" si="126"/>
        <v>7000</v>
      </c>
      <c r="T156" s="16">
        <f t="shared" si="126"/>
        <v>7000</v>
      </c>
      <c r="U156" s="16">
        <f t="shared" si="126"/>
        <v>7000</v>
      </c>
      <c r="V156" s="16">
        <f t="shared" si="126"/>
        <v>7000</v>
      </c>
      <c r="W156" s="16">
        <f t="shared" si="126"/>
        <v>7000</v>
      </c>
      <c r="X156" s="16">
        <f t="shared" si="126"/>
        <v>7000</v>
      </c>
      <c r="Y156" s="16">
        <f t="shared" si="126"/>
        <v>7000</v>
      </c>
      <c r="Z156" s="16">
        <f t="shared" si="126"/>
        <v>7000</v>
      </c>
      <c r="AA156" s="16">
        <f t="shared" si="126"/>
        <v>7000</v>
      </c>
      <c r="AB156" s="16">
        <f t="shared" si="126"/>
        <v>7000</v>
      </c>
      <c r="AC156" s="16">
        <f t="shared" si="126"/>
        <v>7000</v>
      </c>
      <c r="AD156" s="16">
        <f t="shared" si="126"/>
        <v>7000</v>
      </c>
      <c r="AE156" s="16">
        <f t="shared" si="126"/>
        <v>7000</v>
      </c>
      <c r="AF156" s="16">
        <f t="shared" si="126"/>
        <v>7000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r="157" spans="2:42" ht="30" x14ac:dyDescent="0.25">
      <c r="B157" s="23" t="s">
        <v>24</v>
      </c>
      <c r="C157" s="19">
        <f>C154+C155-C156</f>
        <v>215400</v>
      </c>
      <c r="D157" s="19">
        <f t="shared" ref="D157:Q157" si="127">D154+D155-D156</f>
        <v>569559</v>
      </c>
      <c r="E157" s="19">
        <f t="shared" si="127"/>
        <v>848325.90800000005</v>
      </c>
      <c r="F157" s="19">
        <f t="shared" si="127"/>
        <v>1305971.9080000001</v>
      </c>
      <c r="G157" s="19">
        <f t="shared" si="127"/>
        <v>1736120.9080000001</v>
      </c>
      <c r="H157" s="19">
        <f t="shared" si="127"/>
        <v>2129930.9079999998</v>
      </c>
      <c r="I157" s="19">
        <f t="shared" si="127"/>
        <v>2514073.9079999998</v>
      </c>
      <c r="J157" s="19">
        <f t="shared" si="127"/>
        <v>2818283.9079999998</v>
      </c>
      <c r="K157" s="19">
        <f t="shared" si="127"/>
        <v>3067910.9079999998</v>
      </c>
      <c r="L157" s="19">
        <f t="shared" si="127"/>
        <v>3292881.9079999998</v>
      </c>
      <c r="M157" s="19">
        <f t="shared" si="127"/>
        <v>3490268.9079999998</v>
      </c>
      <c r="N157" s="19">
        <f t="shared" si="127"/>
        <v>3657054.9079999998</v>
      </c>
      <c r="O157" s="19">
        <f t="shared" si="127"/>
        <v>3829623.9079999998</v>
      </c>
      <c r="P157" s="19">
        <f t="shared" si="127"/>
        <v>4008168.9079999998</v>
      </c>
      <c r="Q157" s="19">
        <f t="shared" si="127"/>
        <v>4151095.9079999998</v>
      </c>
      <c r="R157" s="19">
        <f t="shared" ref="R157:AF157" si="128">R154+R155-R156</f>
        <v>4298024.9079999998</v>
      </c>
      <c r="S157" s="19">
        <f t="shared" si="128"/>
        <v>4449066.9079999998</v>
      </c>
      <c r="T157" s="19">
        <f t="shared" si="128"/>
        <v>4558932.9079999998</v>
      </c>
      <c r="U157" s="19">
        <f t="shared" si="128"/>
        <v>4670648.9079999998</v>
      </c>
      <c r="V157" s="19">
        <f t="shared" si="128"/>
        <v>4736340.9079999998</v>
      </c>
      <c r="W157" s="19">
        <f t="shared" si="128"/>
        <v>4752244.9079999998</v>
      </c>
      <c r="X157" s="19">
        <f t="shared" si="128"/>
        <v>4764909.9079999998</v>
      </c>
      <c r="Y157" s="19">
        <f t="shared" si="128"/>
        <v>4722527.9079999998</v>
      </c>
      <c r="Z157" s="19">
        <f t="shared" si="128"/>
        <v>4674002.9079999998</v>
      </c>
      <c r="AA157" s="19">
        <f t="shared" si="128"/>
        <v>4619044.9079999998</v>
      </c>
      <c r="AB157" s="19">
        <f t="shared" si="128"/>
        <v>4501918.9079999998</v>
      </c>
      <c r="AC157" s="19">
        <f t="shared" si="128"/>
        <v>4375138.9079999998</v>
      </c>
      <c r="AD157" s="19">
        <f t="shared" si="128"/>
        <v>4238288.9079999998</v>
      </c>
      <c r="AE157" s="19">
        <f t="shared" si="128"/>
        <v>4090933.9079999998</v>
      </c>
      <c r="AF157" s="19">
        <f t="shared" si="128"/>
        <v>3932628.9079999998</v>
      </c>
      <c r="AG157" s="5"/>
      <c r="AH157" s="5"/>
      <c r="AI157" s="5"/>
      <c r="AJ157" s="5"/>
      <c r="AK157" s="5"/>
      <c r="AL157" s="5"/>
      <c r="AM157" s="5"/>
      <c r="AN157" s="5"/>
      <c r="AO157" s="5"/>
      <c r="AP157" s="5"/>
    </row>
    <row r="158" spans="2:42" ht="15" x14ac:dyDescent="0.25">
      <c r="B158" s="8" t="s">
        <v>25</v>
      </c>
      <c r="C158" s="16">
        <f>C143</f>
        <v>5000</v>
      </c>
      <c r="D158" s="16">
        <f t="shared" ref="D158:Q158" si="129">D143</f>
        <v>5000</v>
      </c>
      <c r="E158" s="16">
        <f t="shared" si="129"/>
        <v>5000</v>
      </c>
      <c r="F158" s="16">
        <f t="shared" si="129"/>
        <v>5000</v>
      </c>
      <c r="G158" s="16">
        <f t="shared" si="129"/>
        <v>5000</v>
      </c>
      <c r="H158" s="16">
        <f t="shared" si="129"/>
        <v>5000</v>
      </c>
      <c r="I158" s="16">
        <f t="shared" si="129"/>
        <v>5000</v>
      </c>
      <c r="J158" s="16">
        <f t="shared" si="129"/>
        <v>5000</v>
      </c>
      <c r="K158" s="16">
        <f t="shared" si="129"/>
        <v>5000</v>
      </c>
      <c r="L158" s="16">
        <f t="shared" si="129"/>
        <v>5000</v>
      </c>
      <c r="M158" s="16">
        <f t="shared" si="129"/>
        <v>5000</v>
      </c>
      <c r="N158" s="16">
        <f t="shared" si="129"/>
        <v>5000</v>
      </c>
      <c r="O158" s="16">
        <f t="shared" si="129"/>
        <v>5000</v>
      </c>
      <c r="P158" s="16">
        <f t="shared" si="129"/>
        <v>5000</v>
      </c>
      <c r="Q158" s="16">
        <f t="shared" si="129"/>
        <v>5000</v>
      </c>
      <c r="R158" s="16">
        <f t="shared" ref="R158:AF158" si="130">R143</f>
        <v>5000</v>
      </c>
      <c r="S158" s="16">
        <f t="shared" si="130"/>
        <v>5000</v>
      </c>
      <c r="T158" s="16">
        <f t="shared" si="130"/>
        <v>5000</v>
      </c>
      <c r="U158" s="16">
        <f t="shared" si="130"/>
        <v>5000</v>
      </c>
      <c r="V158" s="16">
        <f t="shared" si="130"/>
        <v>5000</v>
      </c>
      <c r="W158" s="16">
        <f t="shared" si="130"/>
        <v>5000</v>
      </c>
      <c r="X158" s="16">
        <f t="shared" si="130"/>
        <v>5000</v>
      </c>
      <c r="Y158" s="16">
        <f t="shared" si="130"/>
        <v>5000</v>
      </c>
      <c r="Z158" s="16">
        <f t="shared" si="130"/>
        <v>5000</v>
      </c>
      <c r="AA158" s="16">
        <f t="shared" si="130"/>
        <v>5000</v>
      </c>
      <c r="AB158" s="16">
        <f t="shared" si="130"/>
        <v>5000</v>
      </c>
      <c r="AC158" s="16">
        <f t="shared" si="130"/>
        <v>5000</v>
      </c>
      <c r="AD158" s="16">
        <f t="shared" si="130"/>
        <v>5000</v>
      </c>
      <c r="AE158" s="16">
        <f t="shared" si="130"/>
        <v>5000</v>
      </c>
      <c r="AF158" s="16">
        <f t="shared" si="130"/>
        <v>5000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</row>
    <row r="159" spans="2:42" ht="15" x14ac:dyDescent="0.25">
      <c r="B159" s="8" t="s">
        <v>26</v>
      </c>
      <c r="C159" s="16">
        <f>C144</f>
        <v>500</v>
      </c>
      <c r="D159" s="16">
        <f t="shared" ref="D159:Q159" si="131">D144</f>
        <v>500</v>
      </c>
      <c r="E159" s="16">
        <f t="shared" si="131"/>
        <v>500</v>
      </c>
      <c r="F159" s="16">
        <f t="shared" si="131"/>
        <v>500</v>
      </c>
      <c r="G159" s="16">
        <f t="shared" si="131"/>
        <v>500</v>
      </c>
      <c r="H159" s="16">
        <f t="shared" si="131"/>
        <v>500</v>
      </c>
      <c r="I159" s="16">
        <f t="shared" si="131"/>
        <v>500</v>
      </c>
      <c r="J159" s="16">
        <f t="shared" si="131"/>
        <v>500</v>
      </c>
      <c r="K159" s="16">
        <f t="shared" si="131"/>
        <v>500</v>
      </c>
      <c r="L159" s="16">
        <f t="shared" si="131"/>
        <v>500</v>
      </c>
      <c r="M159" s="16">
        <f t="shared" si="131"/>
        <v>500</v>
      </c>
      <c r="N159" s="16">
        <f t="shared" si="131"/>
        <v>500</v>
      </c>
      <c r="O159" s="16">
        <f t="shared" si="131"/>
        <v>500</v>
      </c>
      <c r="P159" s="16">
        <f t="shared" si="131"/>
        <v>500</v>
      </c>
      <c r="Q159" s="16">
        <f t="shared" si="131"/>
        <v>500</v>
      </c>
      <c r="R159" s="16">
        <f t="shared" ref="R159:AF159" si="132">R144</f>
        <v>500</v>
      </c>
      <c r="S159" s="16">
        <f t="shared" si="132"/>
        <v>500</v>
      </c>
      <c r="T159" s="16">
        <f t="shared" si="132"/>
        <v>500</v>
      </c>
      <c r="U159" s="16">
        <f t="shared" si="132"/>
        <v>500</v>
      </c>
      <c r="V159" s="16">
        <f t="shared" si="132"/>
        <v>500</v>
      </c>
      <c r="W159" s="16">
        <f t="shared" si="132"/>
        <v>500</v>
      </c>
      <c r="X159" s="16">
        <f t="shared" si="132"/>
        <v>500</v>
      </c>
      <c r="Y159" s="16">
        <f t="shared" si="132"/>
        <v>500</v>
      </c>
      <c r="Z159" s="16">
        <f t="shared" si="132"/>
        <v>500</v>
      </c>
      <c r="AA159" s="16">
        <f t="shared" si="132"/>
        <v>500</v>
      </c>
      <c r="AB159" s="16">
        <f t="shared" si="132"/>
        <v>500</v>
      </c>
      <c r="AC159" s="16">
        <f t="shared" si="132"/>
        <v>500</v>
      </c>
      <c r="AD159" s="16">
        <f t="shared" si="132"/>
        <v>500</v>
      </c>
      <c r="AE159" s="16">
        <f t="shared" si="132"/>
        <v>500</v>
      </c>
      <c r="AF159" s="16">
        <f t="shared" si="132"/>
        <v>500</v>
      </c>
      <c r="AG159" s="5"/>
      <c r="AH159" s="5"/>
      <c r="AI159" s="5"/>
      <c r="AJ159" s="5"/>
      <c r="AK159" s="5"/>
      <c r="AL159" s="5"/>
      <c r="AM159" s="5"/>
      <c r="AN159" s="5"/>
      <c r="AO159" s="5"/>
      <c r="AP159" s="5"/>
    </row>
    <row r="160" spans="2:42" ht="30" x14ac:dyDescent="0.25">
      <c r="B160" s="23" t="s">
        <v>27</v>
      </c>
      <c r="C160" s="19">
        <f>C157+C158-C159</f>
        <v>219900</v>
      </c>
      <c r="D160" s="19">
        <f t="shared" ref="D160:Q160" si="133">D157+D158-D159</f>
        <v>574059</v>
      </c>
      <c r="E160" s="19">
        <f t="shared" si="133"/>
        <v>852825.90800000005</v>
      </c>
      <c r="F160" s="19">
        <f t="shared" si="133"/>
        <v>1310471.9080000001</v>
      </c>
      <c r="G160" s="19">
        <f t="shared" si="133"/>
        <v>1740620.9080000001</v>
      </c>
      <c r="H160" s="19">
        <f t="shared" si="133"/>
        <v>2134430.9079999998</v>
      </c>
      <c r="I160" s="19">
        <f t="shared" si="133"/>
        <v>2518573.9079999998</v>
      </c>
      <c r="J160" s="19">
        <f t="shared" si="133"/>
        <v>2822783.9079999998</v>
      </c>
      <c r="K160" s="19">
        <f t="shared" si="133"/>
        <v>3072410.9079999998</v>
      </c>
      <c r="L160" s="19">
        <f t="shared" si="133"/>
        <v>3297381.9079999998</v>
      </c>
      <c r="M160" s="19">
        <f t="shared" si="133"/>
        <v>3494768.9079999998</v>
      </c>
      <c r="N160" s="19">
        <f t="shared" si="133"/>
        <v>3661554.9079999998</v>
      </c>
      <c r="O160" s="19">
        <f t="shared" si="133"/>
        <v>3834123.9079999998</v>
      </c>
      <c r="P160" s="19">
        <f t="shared" si="133"/>
        <v>4012668.9079999998</v>
      </c>
      <c r="Q160" s="19">
        <f t="shared" si="133"/>
        <v>4155595.9079999998</v>
      </c>
      <c r="R160" s="19">
        <f t="shared" ref="R160:AF160" si="134">R157+R158-R159</f>
        <v>4302524.9079999998</v>
      </c>
      <c r="S160" s="19">
        <f t="shared" si="134"/>
        <v>4453566.9079999998</v>
      </c>
      <c r="T160" s="19">
        <f t="shared" si="134"/>
        <v>4563432.9079999998</v>
      </c>
      <c r="U160" s="19">
        <f t="shared" si="134"/>
        <v>4675148.9079999998</v>
      </c>
      <c r="V160" s="19">
        <f t="shared" si="134"/>
        <v>4740840.9079999998</v>
      </c>
      <c r="W160" s="19">
        <f t="shared" si="134"/>
        <v>4756744.9079999998</v>
      </c>
      <c r="X160" s="19">
        <f t="shared" si="134"/>
        <v>4769409.9079999998</v>
      </c>
      <c r="Y160" s="19">
        <f t="shared" si="134"/>
        <v>4727027.9079999998</v>
      </c>
      <c r="Z160" s="19">
        <f t="shared" si="134"/>
        <v>4678502.9079999998</v>
      </c>
      <c r="AA160" s="19">
        <f t="shared" si="134"/>
        <v>4623544.9079999998</v>
      </c>
      <c r="AB160" s="19">
        <f t="shared" si="134"/>
        <v>4506418.9079999998</v>
      </c>
      <c r="AC160" s="19">
        <f t="shared" si="134"/>
        <v>4379638.9079999998</v>
      </c>
      <c r="AD160" s="19">
        <f t="shared" si="134"/>
        <v>4242788.9079999998</v>
      </c>
      <c r="AE160" s="19">
        <f t="shared" si="134"/>
        <v>4095433.9079999998</v>
      </c>
      <c r="AF160" s="19">
        <f t="shared" si="134"/>
        <v>3937128.9079999998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</row>
    <row r="161" spans="2:42" ht="45" x14ac:dyDescent="0.25">
      <c r="B161" s="8" t="s">
        <v>28</v>
      </c>
      <c r="C161" s="16">
        <f>C146</f>
        <v>0</v>
      </c>
      <c r="D161" s="16">
        <f t="shared" ref="D161:Q161" si="135">D146</f>
        <v>0</v>
      </c>
      <c r="E161" s="16">
        <f t="shared" si="135"/>
        <v>0</v>
      </c>
      <c r="F161" s="16">
        <f t="shared" si="135"/>
        <v>0</v>
      </c>
      <c r="G161" s="16">
        <f t="shared" si="135"/>
        <v>0</v>
      </c>
      <c r="H161" s="16">
        <f t="shared" si="135"/>
        <v>0</v>
      </c>
      <c r="I161" s="16">
        <f t="shared" si="135"/>
        <v>0</v>
      </c>
      <c r="J161" s="16">
        <f t="shared" si="135"/>
        <v>0</v>
      </c>
      <c r="K161" s="16">
        <f t="shared" si="135"/>
        <v>0</v>
      </c>
      <c r="L161" s="16">
        <f t="shared" si="135"/>
        <v>0</v>
      </c>
      <c r="M161" s="16">
        <f t="shared" si="135"/>
        <v>0</v>
      </c>
      <c r="N161" s="16">
        <f t="shared" si="135"/>
        <v>0</v>
      </c>
      <c r="O161" s="16">
        <f t="shared" si="135"/>
        <v>0</v>
      </c>
      <c r="P161" s="16">
        <f t="shared" si="135"/>
        <v>0</v>
      </c>
      <c r="Q161" s="16">
        <f t="shared" si="135"/>
        <v>0</v>
      </c>
      <c r="R161" s="16">
        <f t="shared" ref="R161:AF161" si="136">R146</f>
        <v>0</v>
      </c>
      <c r="S161" s="16">
        <f t="shared" si="136"/>
        <v>0</v>
      </c>
      <c r="T161" s="16">
        <f t="shared" si="136"/>
        <v>0</v>
      </c>
      <c r="U161" s="16">
        <f t="shared" si="136"/>
        <v>0</v>
      </c>
      <c r="V161" s="16">
        <f t="shared" si="136"/>
        <v>0</v>
      </c>
      <c r="W161" s="16">
        <f t="shared" si="136"/>
        <v>0</v>
      </c>
      <c r="X161" s="16">
        <f t="shared" si="136"/>
        <v>0</v>
      </c>
      <c r="Y161" s="16">
        <f t="shared" si="136"/>
        <v>0</v>
      </c>
      <c r="Z161" s="16">
        <f t="shared" si="136"/>
        <v>0</v>
      </c>
      <c r="AA161" s="16">
        <f t="shared" si="136"/>
        <v>0</v>
      </c>
      <c r="AB161" s="16">
        <f t="shared" si="136"/>
        <v>0</v>
      </c>
      <c r="AC161" s="16">
        <f t="shared" si="136"/>
        <v>0</v>
      </c>
      <c r="AD161" s="16">
        <f t="shared" si="136"/>
        <v>0</v>
      </c>
      <c r="AE161" s="16">
        <f t="shared" si="136"/>
        <v>0</v>
      </c>
      <c r="AF161" s="16">
        <f t="shared" si="136"/>
        <v>0</v>
      </c>
      <c r="AG161" s="5"/>
      <c r="AH161" s="5"/>
      <c r="AI161" s="5"/>
      <c r="AJ161" s="5"/>
      <c r="AK161" s="5"/>
      <c r="AL161" s="5"/>
      <c r="AM161" s="5"/>
      <c r="AN161" s="5"/>
      <c r="AO161" s="5"/>
      <c r="AP161" s="5"/>
    </row>
    <row r="162" spans="2:42" ht="15" x14ac:dyDescent="0.25">
      <c r="B162" s="23" t="s">
        <v>29</v>
      </c>
      <c r="C162" s="19">
        <f>C160+C161</f>
        <v>219900</v>
      </c>
      <c r="D162" s="19">
        <f t="shared" ref="D162:Q162" si="137">D160+D161</f>
        <v>574059</v>
      </c>
      <c r="E162" s="19">
        <f t="shared" si="137"/>
        <v>852825.90800000005</v>
      </c>
      <c r="F162" s="19">
        <f t="shared" si="137"/>
        <v>1310471.9080000001</v>
      </c>
      <c r="G162" s="19">
        <f t="shared" si="137"/>
        <v>1740620.9080000001</v>
      </c>
      <c r="H162" s="19">
        <f t="shared" si="137"/>
        <v>2134430.9079999998</v>
      </c>
      <c r="I162" s="19">
        <f t="shared" si="137"/>
        <v>2518573.9079999998</v>
      </c>
      <c r="J162" s="19">
        <f t="shared" si="137"/>
        <v>2822783.9079999998</v>
      </c>
      <c r="K162" s="19">
        <f t="shared" si="137"/>
        <v>3072410.9079999998</v>
      </c>
      <c r="L162" s="19">
        <f t="shared" si="137"/>
        <v>3297381.9079999998</v>
      </c>
      <c r="M162" s="19">
        <f t="shared" si="137"/>
        <v>3494768.9079999998</v>
      </c>
      <c r="N162" s="19">
        <f t="shared" si="137"/>
        <v>3661554.9079999998</v>
      </c>
      <c r="O162" s="19">
        <f t="shared" si="137"/>
        <v>3834123.9079999998</v>
      </c>
      <c r="P162" s="19">
        <f t="shared" si="137"/>
        <v>4012668.9079999998</v>
      </c>
      <c r="Q162" s="19">
        <f t="shared" si="137"/>
        <v>4155595.9079999998</v>
      </c>
      <c r="R162" s="19">
        <f t="shared" ref="R162:AF162" si="138">R160+R161</f>
        <v>4302524.9079999998</v>
      </c>
      <c r="S162" s="19">
        <f t="shared" si="138"/>
        <v>4453566.9079999998</v>
      </c>
      <c r="T162" s="19">
        <f t="shared" si="138"/>
        <v>4563432.9079999998</v>
      </c>
      <c r="U162" s="19">
        <f t="shared" si="138"/>
        <v>4675148.9079999998</v>
      </c>
      <c r="V162" s="19">
        <f t="shared" si="138"/>
        <v>4740840.9079999998</v>
      </c>
      <c r="W162" s="19">
        <f t="shared" si="138"/>
        <v>4756744.9079999998</v>
      </c>
      <c r="X162" s="19">
        <f t="shared" si="138"/>
        <v>4769409.9079999998</v>
      </c>
      <c r="Y162" s="19">
        <f t="shared" si="138"/>
        <v>4727027.9079999998</v>
      </c>
      <c r="Z162" s="19">
        <f t="shared" si="138"/>
        <v>4678502.9079999998</v>
      </c>
      <c r="AA162" s="19">
        <f t="shared" si="138"/>
        <v>4623544.9079999998</v>
      </c>
      <c r="AB162" s="19">
        <f t="shared" si="138"/>
        <v>4506418.9079999998</v>
      </c>
      <c r="AC162" s="19">
        <f t="shared" si="138"/>
        <v>4379638.9079999998</v>
      </c>
      <c r="AD162" s="19">
        <f t="shared" si="138"/>
        <v>4242788.9079999998</v>
      </c>
      <c r="AE162" s="19">
        <f t="shared" si="138"/>
        <v>4095433.9079999998</v>
      </c>
      <c r="AF162" s="19">
        <f t="shared" si="138"/>
        <v>3937128.9079999998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/>
    </row>
    <row r="163" spans="2:42" ht="30" x14ac:dyDescent="0.25">
      <c r="B163" s="8" t="s">
        <v>30</v>
      </c>
      <c r="C163" s="16">
        <f>ROUND(IF(C162&gt;0,C162*0,0),0)</f>
        <v>0</v>
      </c>
      <c r="D163" s="16">
        <f t="shared" ref="D163:Q163" si="139">ROUND(IF(D162&gt;0,D162*0,0),0)</f>
        <v>0</v>
      </c>
      <c r="E163" s="16">
        <f t="shared" si="139"/>
        <v>0</v>
      </c>
      <c r="F163" s="16">
        <f t="shared" si="139"/>
        <v>0</v>
      </c>
      <c r="G163" s="16">
        <f t="shared" si="139"/>
        <v>0</v>
      </c>
      <c r="H163" s="16">
        <f t="shared" si="139"/>
        <v>0</v>
      </c>
      <c r="I163" s="16">
        <f t="shared" si="139"/>
        <v>0</v>
      </c>
      <c r="J163" s="16">
        <f t="shared" si="139"/>
        <v>0</v>
      </c>
      <c r="K163" s="16">
        <f t="shared" si="139"/>
        <v>0</v>
      </c>
      <c r="L163" s="16">
        <f t="shared" si="139"/>
        <v>0</v>
      </c>
      <c r="M163" s="16">
        <f t="shared" si="139"/>
        <v>0</v>
      </c>
      <c r="N163" s="16">
        <f t="shared" si="139"/>
        <v>0</v>
      </c>
      <c r="O163" s="16">
        <f t="shared" si="139"/>
        <v>0</v>
      </c>
      <c r="P163" s="16">
        <f t="shared" si="139"/>
        <v>0</v>
      </c>
      <c r="Q163" s="16">
        <f t="shared" si="139"/>
        <v>0</v>
      </c>
      <c r="R163" s="16">
        <f t="shared" ref="R163:AF163" si="140">ROUND(IF(R162&gt;0,R162*0,0),0)</f>
        <v>0</v>
      </c>
      <c r="S163" s="16">
        <f t="shared" si="140"/>
        <v>0</v>
      </c>
      <c r="T163" s="16">
        <f t="shared" si="140"/>
        <v>0</v>
      </c>
      <c r="U163" s="16">
        <f t="shared" si="140"/>
        <v>0</v>
      </c>
      <c r="V163" s="16">
        <f t="shared" si="140"/>
        <v>0</v>
      </c>
      <c r="W163" s="16">
        <f t="shared" si="140"/>
        <v>0</v>
      </c>
      <c r="X163" s="16">
        <f t="shared" si="140"/>
        <v>0</v>
      </c>
      <c r="Y163" s="16">
        <f t="shared" si="140"/>
        <v>0</v>
      </c>
      <c r="Z163" s="16">
        <f t="shared" si="140"/>
        <v>0</v>
      </c>
      <c r="AA163" s="16">
        <f t="shared" si="140"/>
        <v>0</v>
      </c>
      <c r="AB163" s="16">
        <f t="shared" si="140"/>
        <v>0</v>
      </c>
      <c r="AC163" s="16">
        <f t="shared" si="140"/>
        <v>0</v>
      </c>
      <c r="AD163" s="16">
        <f t="shared" si="140"/>
        <v>0</v>
      </c>
      <c r="AE163" s="16">
        <f t="shared" si="140"/>
        <v>0</v>
      </c>
      <c r="AF163" s="16">
        <f t="shared" si="140"/>
        <v>0</v>
      </c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r="164" spans="2:42" ht="15" x14ac:dyDescent="0.25">
      <c r="B164" s="23" t="s">
        <v>31</v>
      </c>
      <c r="C164" s="19">
        <f>C162-C163</f>
        <v>219900</v>
      </c>
      <c r="D164" s="19">
        <f t="shared" ref="D164:Q164" si="141">D162-D163</f>
        <v>574059</v>
      </c>
      <c r="E164" s="19">
        <f t="shared" si="141"/>
        <v>852825.90800000005</v>
      </c>
      <c r="F164" s="19">
        <f t="shared" si="141"/>
        <v>1310471.9080000001</v>
      </c>
      <c r="G164" s="19">
        <f t="shared" si="141"/>
        <v>1740620.9080000001</v>
      </c>
      <c r="H164" s="19">
        <f t="shared" si="141"/>
        <v>2134430.9079999998</v>
      </c>
      <c r="I164" s="19">
        <f t="shared" si="141"/>
        <v>2518573.9079999998</v>
      </c>
      <c r="J164" s="19">
        <f t="shared" si="141"/>
        <v>2822783.9079999998</v>
      </c>
      <c r="K164" s="19">
        <f t="shared" si="141"/>
        <v>3072410.9079999998</v>
      </c>
      <c r="L164" s="19">
        <f t="shared" si="141"/>
        <v>3297381.9079999998</v>
      </c>
      <c r="M164" s="19">
        <f t="shared" si="141"/>
        <v>3494768.9079999998</v>
      </c>
      <c r="N164" s="19">
        <f t="shared" si="141"/>
        <v>3661554.9079999998</v>
      </c>
      <c r="O164" s="19">
        <f t="shared" si="141"/>
        <v>3834123.9079999998</v>
      </c>
      <c r="P164" s="19">
        <f t="shared" si="141"/>
        <v>4012668.9079999998</v>
      </c>
      <c r="Q164" s="19">
        <f t="shared" si="141"/>
        <v>4155595.9079999998</v>
      </c>
      <c r="R164" s="19">
        <f t="shared" ref="R164:AF164" si="142">R162-R163</f>
        <v>4302524.9079999998</v>
      </c>
      <c r="S164" s="19">
        <f t="shared" si="142"/>
        <v>4453566.9079999998</v>
      </c>
      <c r="T164" s="19">
        <f t="shared" si="142"/>
        <v>4563432.9079999998</v>
      </c>
      <c r="U164" s="19">
        <f t="shared" si="142"/>
        <v>4675148.9079999998</v>
      </c>
      <c r="V164" s="19">
        <f t="shared" si="142"/>
        <v>4740840.9079999998</v>
      </c>
      <c r="W164" s="19">
        <f t="shared" si="142"/>
        <v>4756744.9079999998</v>
      </c>
      <c r="X164" s="19">
        <f t="shared" si="142"/>
        <v>4769409.9079999998</v>
      </c>
      <c r="Y164" s="19">
        <f t="shared" si="142"/>
        <v>4727027.9079999998</v>
      </c>
      <c r="Z164" s="19">
        <f t="shared" si="142"/>
        <v>4678502.9079999998</v>
      </c>
      <c r="AA164" s="19">
        <f t="shared" si="142"/>
        <v>4623544.9079999998</v>
      </c>
      <c r="AB164" s="19">
        <f t="shared" si="142"/>
        <v>4506418.9079999998</v>
      </c>
      <c r="AC164" s="19">
        <f t="shared" si="142"/>
        <v>4379638.9079999998</v>
      </c>
      <c r="AD164" s="19">
        <f t="shared" si="142"/>
        <v>4242788.9079999998</v>
      </c>
      <c r="AE164" s="19">
        <f t="shared" si="142"/>
        <v>4095433.9079999998</v>
      </c>
      <c r="AF164" s="19">
        <f t="shared" si="142"/>
        <v>3937128.9079999998</v>
      </c>
      <c r="AG164" s="5"/>
      <c r="AH164" s="5"/>
      <c r="AI164" s="5"/>
      <c r="AJ164" s="5"/>
      <c r="AK164" s="5"/>
      <c r="AL164" s="5"/>
      <c r="AM164" s="5"/>
      <c r="AN164" s="5"/>
      <c r="AO164" s="5"/>
      <c r="AP164" s="5"/>
    </row>
    <row r="165" spans="2:42" ht="15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</row>
    <row r="166" spans="2:42" ht="30" x14ac:dyDescent="0.25">
      <c r="B166" s="43" t="s">
        <v>135</v>
      </c>
      <c r="C166" s="7" t="str">
        <f>założenia!C17</f>
        <v>Rok n
2015</v>
      </c>
      <c r="D166" s="7" t="str">
        <f>założenia!D17</f>
        <v>Rok n+1
2016</v>
      </c>
      <c r="E166" s="7" t="str">
        <f>założenia!E17</f>
        <v>Rok n+2
2017</v>
      </c>
      <c r="F166" s="7" t="str">
        <f>założenia!F17</f>
        <v>Rok n+3
2018</v>
      </c>
      <c r="G166" s="7" t="str">
        <f>założenia!G17</f>
        <v>Rok n+4
2019</v>
      </c>
      <c r="H166" s="7" t="str">
        <f>założenia!H17</f>
        <v>Rok n+5
2020</v>
      </c>
      <c r="I166" s="7" t="str">
        <f>założenia!I17</f>
        <v>Rok n+6
2021</v>
      </c>
      <c r="J166" s="7" t="str">
        <f>założenia!J17</f>
        <v>Rok n+7
2022</v>
      </c>
      <c r="K166" s="7" t="str">
        <f>założenia!K17</f>
        <v>Rok n+8
2023</v>
      </c>
      <c r="L166" s="7" t="str">
        <f>założenia!L17</f>
        <v>Rok n+9
2024</v>
      </c>
      <c r="M166" s="7" t="str">
        <f>założenia!M17</f>
        <v>Rok n+10
2025</v>
      </c>
      <c r="N166" s="7" t="str">
        <f>założenia!N17</f>
        <v>Rok n+11
2026</v>
      </c>
      <c r="O166" s="7" t="str">
        <f>założenia!O17</f>
        <v>Rok n+12
2027</v>
      </c>
      <c r="P166" s="7" t="str">
        <f>założenia!P17</f>
        <v>Rok n+13
2028</v>
      </c>
      <c r="Q166" s="7" t="str">
        <f>założenia!Q17</f>
        <v>Rok n+14
2029</v>
      </c>
      <c r="R166" s="7" t="str">
        <f>założenia!R17</f>
        <v>Rok n+15
2030</v>
      </c>
      <c r="S166" s="7" t="str">
        <f>założenia!S17</f>
        <v>Rok n+16
2031</v>
      </c>
      <c r="T166" s="7" t="str">
        <f>założenia!T17</f>
        <v>Rok n+17
2032</v>
      </c>
      <c r="U166" s="7" t="str">
        <f>założenia!U17</f>
        <v>Rok n+18
2033</v>
      </c>
      <c r="V166" s="7" t="str">
        <f>założenia!V17</f>
        <v>Rok n+19
2034</v>
      </c>
      <c r="W166" s="7" t="str">
        <f>założenia!W17</f>
        <v>Rok n+20
2035</v>
      </c>
      <c r="X166" s="7" t="str">
        <f>założenia!X17</f>
        <v>Rok n+21
2036</v>
      </c>
      <c r="Y166" s="7" t="str">
        <f>założenia!Y17</f>
        <v>Rok n+22
2037</v>
      </c>
      <c r="Z166" s="7" t="str">
        <f>założenia!Z17</f>
        <v>Rok n+23
2038</v>
      </c>
      <c r="AA166" s="7" t="str">
        <f>założenia!AA17</f>
        <v>Rok n+24
2039</v>
      </c>
      <c r="AB166" s="7" t="str">
        <f>założenia!AB17</f>
        <v>Rok n+25
2040</v>
      </c>
      <c r="AC166" s="7" t="str">
        <f>założenia!AC17</f>
        <v>Rok n+26
2041</v>
      </c>
      <c r="AD166" s="7" t="str">
        <f>założenia!AD17</f>
        <v>Rok n+27
2042</v>
      </c>
      <c r="AE166" s="7" t="str">
        <f>założenia!AE17</f>
        <v>Rok n+28
2043</v>
      </c>
      <c r="AF166" s="7" t="str">
        <f>założenia!AF17</f>
        <v>Rok n+29
2044</v>
      </c>
      <c r="AG166" s="5"/>
      <c r="AH166" s="5"/>
      <c r="AI166" s="5"/>
      <c r="AJ166" s="5"/>
      <c r="AK166" s="5"/>
      <c r="AL166" s="5"/>
      <c r="AM166" s="5"/>
      <c r="AN166" s="5"/>
      <c r="AO166" s="5"/>
      <c r="AP166" s="5"/>
    </row>
    <row r="167" spans="2:42" ht="30" x14ac:dyDescent="0.25">
      <c r="B167" s="8" t="s">
        <v>17</v>
      </c>
      <c r="C167" s="16">
        <f>C152-C137</f>
        <v>0</v>
      </c>
      <c r="D167" s="16">
        <f t="shared" ref="D167:Q167" si="143">D152-D137</f>
        <v>0</v>
      </c>
      <c r="E167" s="16">
        <f t="shared" si="143"/>
        <v>0</v>
      </c>
      <c r="F167" s="16">
        <f t="shared" si="143"/>
        <v>0</v>
      </c>
      <c r="G167" s="16">
        <f t="shared" si="143"/>
        <v>0</v>
      </c>
      <c r="H167" s="16">
        <f t="shared" si="143"/>
        <v>0</v>
      </c>
      <c r="I167" s="16">
        <f t="shared" si="143"/>
        <v>0</v>
      </c>
      <c r="J167" s="16">
        <f t="shared" si="143"/>
        <v>0</v>
      </c>
      <c r="K167" s="16">
        <f t="shared" si="143"/>
        <v>0</v>
      </c>
      <c r="L167" s="16">
        <f t="shared" si="143"/>
        <v>0</v>
      </c>
      <c r="M167" s="16">
        <f t="shared" si="143"/>
        <v>0</v>
      </c>
      <c r="N167" s="16">
        <f t="shared" si="143"/>
        <v>0</v>
      </c>
      <c r="O167" s="16">
        <f t="shared" si="143"/>
        <v>0</v>
      </c>
      <c r="P167" s="16">
        <f t="shared" si="143"/>
        <v>0</v>
      </c>
      <c r="Q167" s="16">
        <f t="shared" si="143"/>
        <v>0</v>
      </c>
      <c r="R167" s="16">
        <f t="shared" ref="R167:AF167" si="144">R152-R137</f>
        <v>0</v>
      </c>
      <c r="S167" s="16">
        <f t="shared" si="144"/>
        <v>0</v>
      </c>
      <c r="T167" s="16">
        <f t="shared" si="144"/>
        <v>0</v>
      </c>
      <c r="U167" s="16">
        <f t="shared" si="144"/>
        <v>0</v>
      </c>
      <c r="V167" s="16">
        <f t="shared" si="144"/>
        <v>0</v>
      </c>
      <c r="W167" s="16">
        <f t="shared" si="144"/>
        <v>0</v>
      </c>
      <c r="X167" s="16">
        <f t="shared" si="144"/>
        <v>0</v>
      </c>
      <c r="Y167" s="16">
        <f t="shared" si="144"/>
        <v>0</v>
      </c>
      <c r="Z167" s="16">
        <f t="shared" si="144"/>
        <v>0</v>
      </c>
      <c r="AA167" s="16">
        <f t="shared" si="144"/>
        <v>0</v>
      </c>
      <c r="AB167" s="16">
        <f t="shared" si="144"/>
        <v>0</v>
      </c>
      <c r="AC167" s="16">
        <f t="shared" si="144"/>
        <v>0</v>
      </c>
      <c r="AD167" s="16">
        <f t="shared" si="144"/>
        <v>0</v>
      </c>
      <c r="AE167" s="16">
        <f t="shared" si="144"/>
        <v>0</v>
      </c>
      <c r="AF167" s="16">
        <f t="shared" si="144"/>
        <v>0</v>
      </c>
      <c r="AG167" s="5"/>
      <c r="AH167" s="5"/>
      <c r="AI167" s="5"/>
      <c r="AJ167" s="5"/>
      <c r="AK167" s="5"/>
      <c r="AL167" s="5"/>
      <c r="AM167" s="5"/>
      <c r="AN167" s="5"/>
      <c r="AO167" s="5"/>
      <c r="AP167" s="5"/>
    </row>
    <row r="168" spans="2:42" ht="15" x14ac:dyDescent="0.25">
      <c r="B168" s="8" t="s">
        <v>20</v>
      </c>
      <c r="C168" s="16">
        <f>C153-C138</f>
        <v>0</v>
      </c>
      <c r="D168" s="16">
        <f t="shared" ref="D168:Q168" si="145">D153-D138</f>
        <v>0</v>
      </c>
      <c r="E168" s="16">
        <f t="shared" si="145"/>
        <v>169125</v>
      </c>
      <c r="F168" s="16">
        <f t="shared" si="145"/>
        <v>169125</v>
      </c>
      <c r="G168" s="16">
        <f t="shared" si="145"/>
        <v>169125</v>
      </c>
      <c r="H168" s="16">
        <f t="shared" si="145"/>
        <v>169125</v>
      </c>
      <c r="I168" s="16">
        <f t="shared" si="145"/>
        <v>169125</v>
      </c>
      <c r="J168" s="16">
        <f t="shared" si="145"/>
        <v>169125</v>
      </c>
      <c r="K168" s="16">
        <f t="shared" si="145"/>
        <v>169125</v>
      </c>
      <c r="L168" s="16">
        <f t="shared" si="145"/>
        <v>169125</v>
      </c>
      <c r="M168" s="16">
        <f t="shared" si="145"/>
        <v>169125</v>
      </c>
      <c r="N168" s="16">
        <f t="shared" si="145"/>
        <v>169125</v>
      </c>
      <c r="O168" s="16">
        <f t="shared" si="145"/>
        <v>169125</v>
      </c>
      <c r="P168" s="16">
        <f t="shared" si="145"/>
        <v>169125</v>
      </c>
      <c r="Q168" s="16">
        <f t="shared" si="145"/>
        <v>169125</v>
      </c>
      <c r="R168" s="16">
        <f t="shared" ref="R168:AF168" si="146">R153-R138</f>
        <v>169125</v>
      </c>
      <c r="S168" s="16">
        <f t="shared" si="146"/>
        <v>169125</v>
      </c>
      <c r="T168" s="16">
        <f t="shared" si="146"/>
        <v>169125</v>
      </c>
      <c r="U168" s="16">
        <f t="shared" si="146"/>
        <v>169125</v>
      </c>
      <c r="V168" s="16">
        <f t="shared" si="146"/>
        <v>169125</v>
      </c>
      <c r="W168" s="16">
        <f t="shared" si="146"/>
        <v>169125</v>
      </c>
      <c r="X168" s="16">
        <f t="shared" si="146"/>
        <v>169125</v>
      </c>
      <c r="Y168" s="16">
        <f t="shared" si="146"/>
        <v>169125</v>
      </c>
      <c r="Z168" s="16">
        <f t="shared" si="146"/>
        <v>169125</v>
      </c>
      <c r="AA168" s="16">
        <f t="shared" si="146"/>
        <v>169125</v>
      </c>
      <c r="AB168" s="16">
        <f t="shared" si="146"/>
        <v>169125</v>
      </c>
      <c r="AC168" s="16">
        <f t="shared" si="146"/>
        <v>169125</v>
      </c>
      <c r="AD168" s="16">
        <f t="shared" si="146"/>
        <v>169125</v>
      </c>
      <c r="AE168" s="16">
        <f t="shared" si="146"/>
        <v>169125</v>
      </c>
      <c r="AF168" s="16">
        <f t="shared" si="146"/>
        <v>169125</v>
      </c>
      <c r="AG168" s="5"/>
      <c r="AH168" s="5"/>
      <c r="AI168" s="5"/>
      <c r="AJ168" s="5"/>
      <c r="AK168" s="5"/>
      <c r="AL168" s="5"/>
      <c r="AM168" s="5"/>
      <c r="AN168" s="5"/>
      <c r="AO168" s="5"/>
      <c r="AP168" s="5"/>
    </row>
    <row r="169" spans="2:42" ht="15" x14ac:dyDescent="0.25">
      <c r="B169" s="23" t="s">
        <v>21</v>
      </c>
      <c r="C169" s="19">
        <f>C167-C168</f>
        <v>0</v>
      </c>
      <c r="D169" s="19">
        <f t="shared" ref="D169:Q169" si="147">D167-D168</f>
        <v>0</v>
      </c>
      <c r="E169" s="19">
        <f t="shared" si="147"/>
        <v>-169125</v>
      </c>
      <c r="F169" s="19">
        <f t="shared" si="147"/>
        <v>-169125</v>
      </c>
      <c r="G169" s="19">
        <f t="shared" si="147"/>
        <v>-169125</v>
      </c>
      <c r="H169" s="19">
        <f t="shared" si="147"/>
        <v>-169125</v>
      </c>
      <c r="I169" s="19">
        <f t="shared" si="147"/>
        <v>-169125</v>
      </c>
      <c r="J169" s="19">
        <f t="shared" si="147"/>
        <v>-169125</v>
      </c>
      <c r="K169" s="19">
        <f t="shared" si="147"/>
        <v>-169125</v>
      </c>
      <c r="L169" s="19">
        <f t="shared" si="147"/>
        <v>-169125</v>
      </c>
      <c r="M169" s="19">
        <f t="shared" si="147"/>
        <v>-169125</v>
      </c>
      <c r="N169" s="19">
        <f t="shared" si="147"/>
        <v>-169125</v>
      </c>
      <c r="O169" s="19">
        <f t="shared" si="147"/>
        <v>-169125</v>
      </c>
      <c r="P169" s="19">
        <f t="shared" si="147"/>
        <v>-169125</v>
      </c>
      <c r="Q169" s="19">
        <f t="shared" si="147"/>
        <v>-169125</v>
      </c>
      <c r="R169" s="19">
        <f t="shared" ref="R169:AF169" si="148">R167-R168</f>
        <v>-169125</v>
      </c>
      <c r="S169" s="19">
        <f t="shared" si="148"/>
        <v>-169125</v>
      </c>
      <c r="T169" s="19">
        <f t="shared" si="148"/>
        <v>-169125</v>
      </c>
      <c r="U169" s="19">
        <f t="shared" si="148"/>
        <v>-169125</v>
      </c>
      <c r="V169" s="19">
        <f t="shared" si="148"/>
        <v>-169125</v>
      </c>
      <c r="W169" s="19">
        <f t="shared" si="148"/>
        <v>-169125</v>
      </c>
      <c r="X169" s="19">
        <f t="shared" si="148"/>
        <v>-169125</v>
      </c>
      <c r="Y169" s="19">
        <f t="shared" si="148"/>
        <v>-169125</v>
      </c>
      <c r="Z169" s="19">
        <f t="shared" si="148"/>
        <v>-169125</v>
      </c>
      <c r="AA169" s="19">
        <f t="shared" si="148"/>
        <v>-169125</v>
      </c>
      <c r="AB169" s="19">
        <f t="shared" si="148"/>
        <v>-169125</v>
      </c>
      <c r="AC169" s="19">
        <f t="shared" si="148"/>
        <v>-169125</v>
      </c>
      <c r="AD169" s="19">
        <f t="shared" si="148"/>
        <v>-169125</v>
      </c>
      <c r="AE169" s="19">
        <f t="shared" si="148"/>
        <v>-169125</v>
      </c>
      <c r="AF169" s="19">
        <f t="shared" si="148"/>
        <v>-169125</v>
      </c>
      <c r="AG169" s="5"/>
      <c r="AH169" s="5"/>
      <c r="AI169" s="5"/>
      <c r="AJ169" s="5"/>
      <c r="AK169" s="5"/>
      <c r="AL169" s="5"/>
      <c r="AM169" s="5"/>
      <c r="AN169" s="5"/>
      <c r="AO169" s="5"/>
      <c r="AP169" s="5"/>
    </row>
    <row r="170" spans="2:42" ht="15" x14ac:dyDescent="0.25">
      <c r="B170" s="8" t="s">
        <v>22</v>
      </c>
      <c r="C170" s="16">
        <f>C155-C140</f>
        <v>0</v>
      </c>
      <c r="D170" s="16">
        <f t="shared" ref="D170:Q170" si="149">D155-D140</f>
        <v>0</v>
      </c>
      <c r="E170" s="16">
        <f t="shared" si="149"/>
        <v>69764.907999999996</v>
      </c>
      <c r="F170" s="16">
        <f t="shared" si="149"/>
        <v>69764.907999999996</v>
      </c>
      <c r="G170" s="16">
        <f t="shared" si="149"/>
        <v>69764.907999999996</v>
      </c>
      <c r="H170" s="16">
        <f t="shared" si="149"/>
        <v>69764.907999999996</v>
      </c>
      <c r="I170" s="16">
        <f t="shared" si="149"/>
        <v>69764.907999999996</v>
      </c>
      <c r="J170" s="16">
        <f t="shared" si="149"/>
        <v>69764.907999999996</v>
      </c>
      <c r="K170" s="16">
        <f t="shared" si="149"/>
        <v>69764.907999999996</v>
      </c>
      <c r="L170" s="16">
        <f t="shared" si="149"/>
        <v>69764.907999999996</v>
      </c>
      <c r="M170" s="16">
        <f t="shared" si="149"/>
        <v>69764.907999999996</v>
      </c>
      <c r="N170" s="16">
        <f t="shared" si="149"/>
        <v>69764.907999999996</v>
      </c>
      <c r="O170" s="16">
        <f t="shared" si="149"/>
        <v>69764.907999999996</v>
      </c>
      <c r="P170" s="16">
        <f t="shared" si="149"/>
        <v>69764.907999999996</v>
      </c>
      <c r="Q170" s="16">
        <f t="shared" si="149"/>
        <v>69764.907999999996</v>
      </c>
      <c r="R170" s="16">
        <f t="shared" ref="R170:AF170" si="150">R155-R140</f>
        <v>69764.907999999996</v>
      </c>
      <c r="S170" s="16">
        <f t="shared" si="150"/>
        <v>69764.907999999996</v>
      </c>
      <c r="T170" s="16">
        <f t="shared" si="150"/>
        <v>69764.907999999996</v>
      </c>
      <c r="U170" s="16">
        <f t="shared" si="150"/>
        <v>69764.907999999996</v>
      </c>
      <c r="V170" s="16">
        <f t="shared" si="150"/>
        <v>69764.907999999996</v>
      </c>
      <c r="W170" s="16">
        <f t="shared" si="150"/>
        <v>69764.907999999996</v>
      </c>
      <c r="X170" s="16">
        <f t="shared" si="150"/>
        <v>69764.907999999996</v>
      </c>
      <c r="Y170" s="16">
        <f t="shared" si="150"/>
        <v>69764.907999999996</v>
      </c>
      <c r="Z170" s="16">
        <f t="shared" si="150"/>
        <v>69764.907999999996</v>
      </c>
      <c r="AA170" s="16">
        <f t="shared" si="150"/>
        <v>69764.907999999996</v>
      </c>
      <c r="AB170" s="16">
        <f t="shared" si="150"/>
        <v>69764.907999999996</v>
      </c>
      <c r="AC170" s="16">
        <f t="shared" si="150"/>
        <v>69764.907999999996</v>
      </c>
      <c r="AD170" s="16">
        <f t="shared" si="150"/>
        <v>69764.907999999996</v>
      </c>
      <c r="AE170" s="16">
        <f t="shared" si="150"/>
        <v>69764.907999999996</v>
      </c>
      <c r="AF170" s="16">
        <f t="shared" si="150"/>
        <v>69764.907999999996</v>
      </c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r="171" spans="2:42" ht="15" x14ac:dyDescent="0.25">
      <c r="B171" s="8" t="s">
        <v>23</v>
      </c>
      <c r="C171" s="16">
        <f>C156-C141</f>
        <v>0</v>
      </c>
      <c r="D171" s="16">
        <f t="shared" ref="D171:Q171" si="151">D156-D141</f>
        <v>0</v>
      </c>
      <c r="E171" s="16">
        <f t="shared" si="151"/>
        <v>0</v>
      </c>
      <c r="F171" s="16">
        <f t="shared" si="151"/>
        <v>0</v>
      </c>
      <c r="G171" s="16">
        <f t="shared" si="151"/>
        <v>0</v>
      </c>
      <c r="H171" s="16">
        <f t="shared" si="151"/>
        <v>0</v>
      </c>
      <c r="I171" s="16">
        <f t="shared" si="151"/>
        <v>0</v>
      </c>
      <c r="J171" s="16">
        <f t="shared" si="151"/>
        <v>0</v>
      </c>
      <c r="K171" s="16">
        <f t="shared" si="151"/>
        <v>0</v>
      </c>
      <c r="L171" s="16">
        <f t="shared" si="151"/>
        <v>0</v>
      </c>
      <c r="M171" s="16">
        <f t="shared" si="151"/>
        <v>0</v>
      </c>
      <c r="N171" s="16">
        <f t="shared" si="151"/>
        <v>0</v>
      </c>
      <c r="O171" s="16">
        <f t="shared" si="151"/>
        <v>0</v>
      </c>
      <c r="P171" s="16">
        <f t="shared" si="151"/>
        <v>0</v>
      </c>
      <c r="Q171" s="16">
        <f t="shared" si="151"/>
        <v>0</v>
      </c>
      <c r="R171" s="16">
        <f t="shared" ref="R171:AF171" si="152">R156-R141</f>
        <v>0</v>
      </c>
      <c r="S171" s="16">
        <f t="shared" si="152"/>
        <v>0</v>
      </c>
      <c r="T171" s="16">
        <f t="shared" si="152"/>
        <v>0</v>
      </c>
      <c r="U171" s="16">
        <f t="shared" si="152"/>
        <v>0</v>
      </c>
      <c r="V171" s="16">
        <f t="shared" si="152"/>
        <v>0</v>
      </c>
      <c r="W171" s="16">
        <f t="shared" si="152"/>
        <v>0</v>
      </c>
      <c r="X171" s="16">
        <f t="shared" si="152"/>
        <v>0</v>
      </c>
      <c r="Y171" s="16">
        <f t="shared" si="152"/>
        <v>0</v>
      </c>
      <c r="Z171" s="16">
        <f t="shared" si="152"/>
        <v>0</v>
      </c>
      <c r="AA171" s="16">
        <f t="shared" si="152"/>
        <v>0</v>
      </c>
      <c r="AB171" s="16">
        <f t="shared" si="152"/>
        <v>0</v>
      </c>
      <c r="AC171" s="16">
        <f t="shared" si="152"/>
        <v>0</v>
      </c>
      <c r="AD171" s="16">
        <f t="shared" si="152"/>
        <v>0</v>
      </c>
      <c r="AE171" s="16">
        <f t="shared" si="152"/>
        <v>0</v>
      </c>
      <c r="AF171" s="16">
        <f t="shared" si="152"/>
        <v>0</v>
      </c>
      <c r="AG171" s="5"/>
      <c r="AH171" s="5"/>
      <c r="AI171" s="5"/>
      <c r="AJ171" s="5"/>
      <c r="AK171" s="5"/>
      <c r="AL171" s="5"/>
      <c r="AM171" s="5"/>
      <c r="AN171" s="5"/>
      <c r="AO171" s="5"/>
      <c r="AP171" s="5"/>
    </row>
    <row r="172" spans="2:42" ht="30" x14ac:dyDescent="0.25">
      <c r="B172" s="23" t="s">
        <v>24</v>
      </c>
      <c r="C172" s="19">
        <f>C169+C170-C171</f>
        <v>0</v>
      </c>
      <c r="D172" s="19">
        <f t="shared" ref="D172:Q172" si="153">D169+D170-D171</f>
        <v>0</v>
      </c>
      <c r="E172" s="19">
        <f t="shared" si="153"/>
        <v>-99360.092000000004</v>
      </c>
      <c r="F172" s="19">
        <f t="shared" si="153"/>
        <v>-99360.092000000004</v>
      </c>
      <c r="G172" s="19">
        <f t="shared" si="153"/>
        <v>-99360.092000000004</v>
      </c>
      <c r="H172" s="19">
        <f t="shared" si="153"/>
        <v>-99360.092000000004</v>
      </c>
      <c r="I172" s="19">
        <f t="shared" si="153"/>
        <v>-99360.092000000004</v>
      </c>
      <c r="J172" s="19">
        <f t="shared" si="153"/>
        <v>-99360.092000000004</v>
      </c>
      <c r="K172" s="19">
        <f t="shared" si="153"/>
        <v>-99360.092000000004</v>
      </c>
      <c r="L172" s="19">
        <f t="shared" si="153"/>
        <v>-99360.092000000004</v>
      </c>
      <c r="M172" s="19">
        <f t="shared" si="153"/>
        <v>-99360.092000000004</v>
      </c>
      <c r="N172" s="19">
        <f t="shared" si="153"/>
        <v>-99360.092000000004</v>
      </c>
      <c r="O172" s="19">
        <f t="shared" si="153"/>
        <v>-99360.092000000004</v>
      </c>
      <c r="P172" s="19">
        <f t="shared" si="153"/>
        <v>-99360.092000000004</v>
      </c>
      <c r="Q172" s="19">
        <f t="shared" si="153"/>
        <v>-99360.092000000004</v>
      </c>
      <c r="R172" s="19">
        <f t="shared" ref="R172:AF172" si="154">R169+R170-R171</f>
        <v>-99360.092000000004</v>
      </c>
      <c r="S172" s="19">
        <f t="shared" si="154"/>
        <v>-99360.092000000004</v>
      </c>
      <c r="T172" s="19">
        <f t="shared" si="154"/>
        <v>-99360.092000000004</v>
      </c>
      <c r="U172" s="19">
        <f t="shared" si="154"/>
        <v>-99360.092000000004</v>
      </c>
      <c r="V172" s="19">
        <f t="shared" si="154"/>
        <v>-99360.092000000004</v>
      </c>
      <c r="W172" s="19">
        <f t="shared" si="154"/>
        <v>-99360.092000000004</v>
      </c>
      <c r="X172" s="19">
        <f t="shared" si="154"/>
        <v>-99360.092000000004</v>
      </c>
      <c r="Y172" s="19">
        <f t="shared" si="154"/>
        <v>-99360.092000000004</v>
      </c>
      <c r="Z172" s="19">
        <f t="shared" si="154"/>
        <v>-99360.092000000004</v>
      </c>
      <c r="AA172" s="19">
        <f t="shared" si="154"/>
        <v>-99360.092000000004</v>
      </c>
      <c r="AB172" s="19">
        <f t="shared" si="154"/>
        <v>-99360.092000000004</v>
      </c>
      <c r="AC172" s="19">
        <f t="shared" si="154"/>
        <v>-99360.092000000004</v>
      </c>
      <c r="AD172" s="19">
        <f t="shared" si="154"/>
        <v>-99360.092000000004</v>
      </c>
      <c r="AE172" s="19">
        <f t="shared" si="154"/>
        <v>-99360.092000000004</v>
      </c>
      <c r="AF172" s="19">
        <f t="shared" si="154"/>
        <v>-99360.092000000004</v>
      </c>
      <c r="AG172" s="5"/>
      <c r="AH172" s="5"/>
      <c r="AI172" s="5"/>
      <c r="AJ172" s="5"/>
      <c r="AK172" s="5"/>
      <c r="AL172" s="5"/>
      <c r="AM172" s="5"/>
      <c r="AN172" s="5"/>
      <c r="AO172" s="5"/>
      <c r="AP172" s="5"/>
    </row>
    <row r="173" spans="2:42" ht="15" x14ac:dyDescent="0.25">
      <c r="B173" s="8" t="s">
        <v>25</v>
      </c>
      <c r="C173" s="16">
        <f>C158-C143</f>
        <v>0</v>
      </c>
      <c r="D173" s="16">
        <f t="shared" ref="D173:Q173" si="155">D158-D143</f>
        <v>0</v>
      </c>
      <c r="E173" s="16">
        <f t="shared" si="155"/>
        <v>0</v>
      </c>
      <c r="F173" s="16">
        <f t="shared" si="155"/>
        <v>0</v>
      </c>
      <c r="G173" s="16">
        <f t="shared" si="155"/>
        <v>0</v>
      </c>
      <c r="H173" s="16">
        <f t="shared" si="155"/>
        <v>0</v>
      </c>
      <c r="I173" s="16">
        <f t="shared" si="155"/>
        <v>0</v>
      </c>
      <c r="J173" s="16">
        <f t="shared" si="155"/>
        <v>0</v>
      </c>
      <c r="K173" s="16">
        <f t="shared" si="155"/>
        <v>0</v>
      </c>
      <c r="L173" s="16">
        <f t="shared" si="155"/>
        <v>0</v>
      </c>
      <c r="M173" s="16">
        <f t="shared" si="155"/>
        <v>0</v>
      </c>
      <c r="N173" s="16">
        <f t="shared" si="155"/>
        <v>0</v>
      </c>
      <c r="O173" s="16">
        <f t="shared" si="155"/>
        <v>0</v>
      </c>
      <c r="P173" s="16">
        <f t="shared" si="155"/>
        <v>0</v>
      </c>
      <c r="Q173" s="16">
        <f t="shared" si="155"/>
        <v>0</v>
      </c>
      <c r="R173" s="16">
        <f t="shared" ref="R173:AF173" si="156">R158-R143</f>
        <v>0</v>
      </c>
      <c r="S173" s="16">
        <f t="shared" si="156"/>
        <v>0</v>
      </c>
      <c r="T173" s="16">
        <f t="shared" si="156"/>
        <v>0</v>
      </c>
      <c r="U173" s="16">
        <f t="shared" si="156"/>
        <v>0</v>
      </c>
      <c r="V173" s="16">
        <f t="shared" si="156"/>
        <v>0</v>
      </c>
      <c r="W173" s="16">
        <f t="shared" si="156"/>
        <v>0</v>
      </c>
      <c r="X173" s="16">
        <f t="shared" si="156"/>
        <v>0</v>
      </c>
      <c r="Y173" s="16">
        <f t="shared" si="156"/>
        <v>0</v>
      </c>
      <c r="Z173" s="16">
        <f t="shared" si="156"/>
        <v>0</v>
      </c>
      <c r="AA173" s="16">
        <f t="shared" si="156"/>
        <v>0</v>
      </c>
      <c r="AB173" s="16">
        <f t="shared" si="156"/>
        <v>0</v>
      </c>
      <c r="AC173" s="16">
        <f t="shared" si="156"/>
        <v>0</v>
      </c>
      <c r="AD173" s="16">
        <f t="shared" si="156"/>
        <v>0</v>
      </c>
      <c r="AE173" s="16">
        <f t="shared" si="156"/>
        <v>0</v>
      </c>
      <c r="AF173" s="16">
        <f t="shared" si="156"/>
        <v>0</v>
      </c>
      <c r="AG173" s="5"/>
      <c r="AH173" s="5"/>
      <c r="AI173" s="5"/>
      <c r="AJ173" s="5"/>
      <c r="AK173" s="5"/>
      <c r="AL173" s="5"/>
      <c r="AM173" s="5"/>
      <c r="AN173" s="5"/>
      <c r="AO173" s="5"/>
      <c r="AP173" s="5"/>
    </row>
    <row r="174" spans="2:42" ht="15" x14ac:dyDescent="0.25">
      <c r="B174" s="8" t="s">
        <v>26</v>
      </c>
      <c r="C174" s="16">
        <f>C159-C144</f>
        <v>0</v>
      </c>
      <c r="D174" s="16">
        <f t="shared" ref="D174:Q174" si="157">D159-D144</f>
        <v>0</v>
      </c>
      <c r="E174" s="16">
        <f t="shared" si="157"/>
        <v>0</v>
      </c>
      <c r="F174" s="16">
        <f t="shared" si="157"/>
        <v>0</v>
      </c>
      <c r="G174" s="16">
        <f t="shared" si="157"/>
        <v>0</v>
      </c>
      <c r="H174" s="16">
        <f t="shared" si="157"/>
        <v>0</v>
      </c>
      <c r="I174" s="16">
        <f t="shared" si="157"/>
        <v>0</v>
      </c>
      <c r="J174" s="16">
        <f t="shared" si="157"/>
        <v>0</v>
      </c>
      <c r="K174" s="16">
        <f t="shared" si="157"/>
        <v>0</v>
      </c>
      <c r="L174" s="16">
        <f t="shared" si="157"/>
        <v>0</v>
      </c>
      <c r="M174" s="16">
        <f t="shared" si="157"/>
        <v>0</v>
      </c>
      <c r="N174" s="16">
        <f t="shared" si="157"/>
        <v>0</v>
      </c>
      <c r="O174" s="16">
        <f t="shared" si="157"/>
        <v>0</v>
      </c>
      <c r="P174" s="16">
        <f t="shared" si="157"/>
        <v>0</v>
      </c>
      <c r="Q174" s="16">
        <f t="shared" si="157"/>
        <v>0</v>
      </c>
      <c r="R174" s="16">
        <f t="shared" ref="R174:AF174" si="158">R159-R144</f>
        <v>0</v>
      </c>
      <c r="S174" s="16">
        <f t="shared" si="158"/>
        <v>0</v>
      </c>
      <c r="T174" s="16">
        <f t="shared" si="158"/>
        <v>0</v>
      </c>
      <c r="U174" s="16">
        <f t="shared" si="158"/>
        <v>0</v>
      </c>
      <c r="V174" s="16">
        <f t="shared" si="158"/>
        <v>0</v>
      </c>
      <c r="W174" s="16">
        <f t="shared" si="158"/>
        <v>0</v>
      </c>
      <c r="X174" s="16">
        <f t="shared" si="158"/>
        <v>0</v>
      </c>
      <c r="Y174" s="16">
        <f t="shared" si="158"/>
        <v>0</v>
      </c>
      <c r="Z174" s="16">
        <f t="shared" si="158"/>
        <v>0</v>
      </c>
      <c r="AA174" s="16">
        <f t="shared" si="158"/>
        <v>0</v>
      </c>
      <c r="AB174" s="16">
        <f t="shared" si="158"/>
        <v>0</v>
      </c>
      <c r="AC174" s="16">
        <f t="shared" si="158"/>
        <v>0</v>
      </c>
      <c r="AD174" s="16">
        <f t="shared" si="158"/>
        <v>0</v>
      </c>
      <c r="AE174" s="16">
        <f t="shared" si="158"/>
        <v>0</v>
      </c>
      <c r="AF174" s="16">
        <f t="shared" si="158"/>
        <v>0</v>
      </c>
      <c r="AG174" s="5"/>
      <c r="AH174" s="5"/>
      <c r="AI174" s="5"/>
      <c r="AJ174" s="5"/>
      <c r="AK174" s="5"/>
      <c r="AL174" s="5"/>
      <c r="AM174" s="5"/>
      <c r="AN174" s="5"/>
      <c r="AO174" s="5"/>
      <c r="AP174" s="5"/>
    </row>
    <row r="175" spans="2:42" ht="30" x14ac:dyDescent="0.25">
      <c r="B175" s="23" t="s">
        <v>27</v>
      </c>
      <c r="C175" s="19">
        <f>C172+C173-C174</f>
        <v>0</v>
      </c>
      <c r="D175" s="19">
        <f t="shared" ref="D175:Q175" si="159">D172+D173-D174</f>
        <v>0</v>
      </c>
      <c r="E175" s="19">
        <f t="shared" si="159"/>
        <v>-99360.092000000004</v>
      </c>
      <c r="F175" s="19">
        <f t="shared" si="159"/>
        <v>-99360.092000000004</v>
      </c>
      <c r="G175" s="19">
        <f t="shared" si="159"/>
        <v>-99360.092000000004</v>
      </c>
      <c r="H175" s="19">
        <f t="shared" si="159"/>
        <v>-99360.092000000004</v>
      </c>
      <c r="I175" s="19">
        <f t="shared" si="159"/>
        <v>-99360.092000000004</v>
      </c>
      <c r="J175" s="19">
        <f t="shared" si="159"/>
        <v>-99360.092000000004</v>
      </c>
      <c r="K175" s="19">
        <f t="shared" si="159"/>
        <v>-99360.092000000004</v>
      </c>
      <c r="L175" s="19">
        <f t="shared" si="159"/>
        <v>-99360.092000000004</v>
      </c>
      <c r="M175" s="19">
        <f t="shared" si="159"/>
        <v>-99360.092000000004</v>
      </c>
      <c r="N175" s="19">
        <f t="shared" si="159"/>
        <v>-99360.092000000004</v>
      </c>
      <c r="O175" s="19">
        <f t="shared" si="159"/>
        <v>-99360.092000000004</v>
      </c>
      <c r="P175" s="19">
        <f t="shared" si="159"/>
        <v>-99360.092000000004</v>
      </c>
      <c r="Q175" s="19">
        <f t="shared" si="159"/>
        <v>-99360.092000000004</v>
      </c>
      <c r="R175" s="19">
        <f t="shared" ref="R175:AF175" si="160">R172+R173-R174</f>
        <v>-99360.092000000004</v>
      </c>
      <c r="S175" s="19">
        <f t="shared" si="160"/>
        <v>-99360.092000000004</v>
      </c>
      <c r="T175" s="19">
        <f t="shared" si="160"/>
        <v>-99360.092000000004</v>
      </c>
      <c r="U175" s="19">
        <f t="shared" si="160"/>
        <v>-99360.092000000004</v>
      </c>
      <c r="V175" s="19">
        <f t="shared" si="160"/>
        <v>-99360.092000000004</v>
      </c>
      <c r="W175" s="19">
        <f t="shared" si="160"/>
        <v>-99360.092000000004</v>
      </c>
      <c r="X175" s="19">
        <f t="shared" si="160"/>
        <v>-99360.092000000004</v>
      </c>
      <c r="Y175" s="19">
        <f t="shared" si="160"/>
        <v>-99360.092000000004</v>
      </c>
      <c r="Z175" s="19">
        <f t="shared" si="160"/>
        <v>-99360.092000000004</v>
      </c>
      <c r="AA175" s="19">
        <f t="shared" si="160"/>
        <v>-99360.092000000004</v>
      </c>
      <c r="AB175" s="19">
        <f t="shared" si="160"/>
        <v>-99360.092000000004</v>
      </c>
      <c r="AC175" s="19">
        <f t="shared" si="160"/>
        <v>-99360.092000000004</v>
      </c>
      <c r="AD175" s="19">
        <f t="shared" si="160"/>
        <v>-99360.092000000004</v>
      </c>
      <c r="AE175" s="19">
        <f t="shared" si="160"/>
        <v>-99360.092000000004</v>
      </c>
      <c r="AF175" s="19">
        <f t="shared" si="160"/>
        <v>-99360.092000000004</v>
      </c>
      <c r="AG175" s="5"/>
      <c r="AH175" s="5"/>
      <c r="AI175" s="5"/>
      <c r="AJ175" s="5"/>
      <c r="AK175" s="5"/>
      <c r="AL175" s="5"/>
      <c r="AM175" s="5"/>
      <c r="AN175" s="5"/>
      <c r="AO175" s="5"/>
      <c r="AP175" s="5"/>
    </row>
    <row r="176" spans="2:42" ht="45" x14ac:dyDescent="0.25">
      <c r="B176" s="8" t="s">
        <v>28</v>
      </c>
      <c r="C176" s="16">
        <f>C161-C146</f>
        <v>0</v>
      </c>
      <c r="D176" s="16">
        <f t="shared" ref="D176:Q176" si="161">D161-D146</f>
        <v>0</v>
      </c>
      <c r="E176" s="16">
        <f t="shared" si="161"/>
        <v>0</v>
      </c>
      <c r="F176" s="16">
        <f t="shared" si="161"/>
        <v>0</v>
      </c>
      <c r="G176" s="16">
        <f t="shared" si="161"/>
        <v>0</v>
      </c>
      <c r="H176" s="16">
        <f t="shared" si="161"/>
        <v>0</v>
      </c>
      <c r="I176" s="16">
        <f t="shared" si="161"/>
        <v>0</v>
      </c>
      <c r="J176" s="16">
        <f t="shared" si="161"/>
        <v>0</v>
      </c>
      <c r="K176" s="16">
        <f t="shared" si="161"/>
        <v>0</v>
      </c>
      <c r="L176" s="16">
        <f t="shared" si="161"/>
        <v>0</v>
      </c>
      <c r="M176" s="16">
        <f t="shared" si="161"/>
        <v>0</v>
      </c>
      <c r="N176" s="16">
        <f t="shared" si="161"/>
        <v>0</v>
      </c>
      <c r="O176" s="16">
        <f t="shared" si="161"/>
        <v>0</v>
      </c>
      <c r="P176" s="16">
        <f t="shared" si="161"/>
        <v>0</v>
      </c>
      <c r="Q176" s="16">
        <f t="shared" si="161"/>
        <v>0</v>
      </c>
      <c r="R176" s="16">
        <f t="shared" ref="R176:AF176" si="162">R161-R146</f>
        <v>0</v>
      </c>
      <c r="S176" s="16">
        <f t="shared" si="162"/>
        <v>0</v>
      </c>
      <c r="T176" s="16">
        <f t="shared" si="162"/>
        <v>0</v>
      </c>
      <c r="U176" s="16">
        <f t="shared" si="162"/>
        <v>0</v>
      </c>
      <c r="V176" s="16">
        <f t="shared" si="162"/>
        <v>0</v>
      </c>
      <c r="W176" s="16">
        <f t="shared" si="162"/>
        <v>0</v>
      </c>
      <c r="X176" s="16">
        <f t="shared" si="162"/>
        <v>0</v>
      </c>
      <c r="Y176" s="16">
        <f t="shared" si="162"/>
        <v>0</v>
      </c>
      <c r="Z176" s="16">
        <f t="shared" si="162"/>
        <v>0</v>
      </c>
      <c r="AA176" s="16">
        <f t="shared" si="162"/>
        <v>0</v>
      </c>
      <c r="AB176" s="16">
        <f t="shared" si="162"/>
        <v>0</v>
      </c>
      <c r="AC176" s="16">
        <f t="shared" si="162"/>
        <v>0</v>
      </c>
      <c r="AD176" s="16">
        <f t="shared" si="162"/>
        <v>0</v>
      </c>
      <c r="AE176" s="16">
        <f t="shared" si="162"/>
        <v>0</v>
      </c>
      <c r="AF176" s="16">
        <f t="shared" si="162"/>
        <v>0</v>
      </c>
      <c r="AG176" s="5"/>
      <c r="AH176" s="5"/>
      <c r="AI176" s="5"/>
      <c r="AJ176" s="5"/>
      <c r="AK176" s="5"/>
      <c r="AL176" s="5"/>
      <c r="AM176" s="5"/>
      <c r="AN176" s="5"/>
      <c r="AO176" s="5"/>
      <c r="AP176" s="5"/>
    </row>
    <row r="177" spans="2:42" ht="15" x14ac:dyDescent="0.25">
      <c r="B177" s="23" t="s">
        <v>29</v>
      </c>
      <c r="C177" s="19">
        <f>C175+C176</f>
        <v>0</v>
      </c>
      <c r="D177" s="19">
        <f t="shared" ref="D177:Q177" si="163">D175+D176</f>
        <v>0</v>
      </c>
      <c r="E177" s="19">
        <f t="shared" si="163"/>
        <v>-99360.092000000004</v>
      </c>
      <c r="F177" s="19">
        <f t="shared" si="163"/>
        <v>-99360.092000000004</v>
      </c>
      <c r="G177" s="19">
        <f t="shared" si="163"/>
        <v>-99360.092000000004</v>
      </c>
      <c r="H177" s="19">
        <f t="shared" si="163"/>
        <v>-99360.092000000004</v>
      </c>
      <c r="I177" s="19">
        <f t="shared" si="163"/>
        <v>-99360.092000000004</v>
      </c>
      <c r="J177" s="19">
        <f t="shared" si="163"/>
        <v>-99360.092000000004</v>
      </c>
      <c r="K177" s="19">
        <f t="shared" si="163"/>
        <v>-99360.092000000004</v>
      </c>
      <c r="L177" s="19">
        <f t="shared" si="163"/>
        <v>-99360.092000000004</v>
      </c>
      <c r="M177" s="19">
        <f t="shared" si="163"/>
        <v>-99360.092000000004</v>
      </c>
      <c r="N177" s="19">
        <f t="shared" si="163"/>
        <v>-99360.092000000004</v>
      </c>
      <c r="O177" s="19">
        <f t="shared" si="163"/>
        <v>-99360.092000000004</v>
      </c>
      <c r="P177" s="19">
        <f t="shared" si="163"/>
        <v>-99360.092000000004</v>
      </c>
      <c r="Q177" s="19">
        <f t="shared" si="163"/>
        <v>-99360.092000000004</v>
      </c>
      <c r="R177" s="19">
        <f t="shared" ref="R177:AF177" si="164">R175+R176</f>
        <v>-99360.092000000004</v>
      </c>
      <c r="S177" s="19">
        <f t="shared" si="164"/>
        <v>-99360.092000000004</v>
      </c>
      <c r="T177" s="19">
        <f t="shared" si="164"/>
        <v>-99360.092000000004</v>
      </c>
      <c r="U177" s="19">
        <f t="shared" si="164"/>
        <v>-99360.092000000004</v>
      </c>
      <c r="V177" s="19">
        <f t="shared" si="164"/>
        <v>-99360.092000000004</v>
      </c>
      <c r="W177" s="19">
        <f t="shared" si="164"/>
        <v>-99360.092000000004</v>
      </c>
      <c r="X177" s="19">
        <f t="shared" si="164"/>
        <v>-99360.092000000004</v>
      </c>
      <c r="Y177" s="19">
        <f t="shared" si="164"/>
        <v>-99360.092000000004</v>
      </c>
      <c r="Z177" s="19">
        <f t="shared" si="164"/>
        <v>-99360.092000000004</v>
      </c>
      <c r="AA177" s="19">
        <f t="shared" si="164"/>
        <v>-99360.092000000004</v>
      </c>
      <c r="AB177" s="19">
        <f t="shared" si="164"/>
        <v>-99360.092000000004</v>
      </c>
      <c r="AC177" s="19">
        <f t="shared" si="164"/>
        <v>-99360.092000000004</v>
      </c>
      <c r="AD177" s="19">
        <f t="shared" si="164"/>
        <v>-99360.092000000004</v>
      </c>
      <c r="AE177" s="19">
        <f t="shared" si="164"/>
        <v>-99360.092000000004</v>
      </c>
      <c r="AF177" s="19">
        <f t="shared" si="164"/>
        <v>-99360.092000000004</v>
      </c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r="178" spans="2:42" ht="30" x14ac:dyDescent="0.25">
      <c r="B178" s="8" t="s">
        <v>30</v>
      </c>
      <c r="C178" s="16">
        <f>C163-C148</f>
        <v>0</v>
      </c>
      <c r="D178" s="16">
        <f t="shared" ref="D178:Q178" si="165">D163-D148</f>
        <v>0</v>
      </c>
      <c r="E178" s="16">
        <f t="shared" si="165"/>
        <v>0</v>
      </c>
      <c r="F178" s="16">
        <f t="shared" si="165"/>
        <v>0</v>
      </c>
      <c r="G178" s="16">
        <f t="shared" si="165"/>
        <v>0</v>
      </c>
      <c r="H178" s="16">
        <f t="shared" si="165"/>
        <v>0</v>
      </c>
      <c r="I178" s="16">
        <f t="shared" si="165"/>
        <v>0</v>
      </c>
      <c r="J178" s="16">
        <f t="shared" si="165"/>
        <v>0</v>
      </c>
      <c r="K178" s="16">
        <f t="shared" si="165"/>
        <v>0</v>
      </c>
      <c r="L178" s="16">
        <f t="shared" si="165"/>
        <v>0</v>
      </c>
      <c r="M178" s="16">
        <f t="shared" si="165"/>
        <v>0</v>
      </c>
      <c r="N178" s="16">
        <f t="shared" si="165"/>
        <v>0</v>
      </c>
      <c r="O178" s="16">
        <f t="shared" si="165"/>
        <v>0</v>
      </c>
      <c r="P178" s="16">
        <f t="shared" si="165"/>
        <v>0</v>
      </c>
      <c r="Q178" s="16">
        <f t="shared" si="165"/>
        <v>0</v>
      </c>
      <c r="R178" s="16">
        <f t="shared" ref="R178:AF178" si="166">R163-R148</f>
        <v>0</v>
      </c>
      <c r="S178" s="16">
        <f t="shared" si="166"/>
        <v>0</v>
      </c>
      <c r="T178" s="16">
        <f t="shared" si="166"/>
        <v>0</v>
      </c>
      <c r="U178" s="16">
        <f t="shared" si="166"/>
        <v>0</v>
      </c>
      <c r="V178" s="16">
        <f t="shared" si="166"/>
        <v>0</v>
      </c>
      <c r="W178" s="16">
        <f t="shared" si="166"/>
        <v>0</v>
      </c>
      <c r="X178" s="16">
        <f t="shared" si="166"/>
        <v>0</v>
      </c>
      <c r="Y178" s="16">
        <f t="shared" si="166"/>
        <v>0</v>
      </c>
      <c r="Z178" s="16">
        <f t="shared" si="166"/>
        <v>0</v>
      </c>
      <c r="AA178" s="16">
        <f t="shared" si="166"/>
        <v>0</v>
      </c>
      <c r="AB178" s="16">
        <f t="shared" si="166"/>
        <v>0</v>
      </c>
      <c r="AC178" s="16">
        <f t="shared" si="166"/>
        <v>0</v>
      </c>
      <c r="AD178" s="16">
        <f t="shared" si="166"/>
        <v>0</v>
      </c>
      <c r="AE178" s="16">
        <f t="shared" si="166"/>
        <v>0</v>
      </c>
      <c r="AF178" s="16">
        <f t="shared" si="166"/>
        <v>0</v>
      </c>
      <c r="AG178" s="5"/>
      <c r="AH178" s="5"/>
      <c r="AI178" s="5"/>
      <c r="AJ178" s="5"/>
      <c r="AK178" s="5"/>
      <c r="AL178" s="5"/>
      <c r="AM178" s="5"/>
      <c r="AN178" s="5"/>
      <c r="AO178" s="5"/>
      <c r="AP178" s="5"/>
    </row>
    <row r="179" spans="2:42" ht="15" x14ac:dyDescent="0.25">
      <c r="B179" s="23" t="s">
        <v>31</v>
      </c>
      <c r="C179" s="19">
        <f>C177-C178</f>
        <v>0</v>
      </c>
      <c r="D179" s="19">
        <f t="shared" ref="D179:Q179" si="167">D177-D178</f>
        <v>0</v>
      </c>
      <c r="E179" s="19">
        <f t="shared" si="167"/>
        <v>-99360.092000000004</v>
      </c>
      <c r="F179" s="19">
        <f t="shared" si="167"/>
        <v>-99360.092000000004</v>
      </c>
      <c r="G179" s="19">
        <f t="shared" si="167"/>
        <v>-99360.092000000004</v>
      </c>
      <c r="H179" s="19">
        <f t="shared" si="167"/>
        <v>-99360.092000000004</v>
      </c>
      <c r="I179" s="19">
        <f t="shared" si="167"/>
        <v>-99360.092000000004</v>
      </c>
      <c r="J179" s="19">
        <f t="shared" si="167"/>
        <v>-99360.092000000004</v>
      </c>
      <c r="K179" s="19">
        <f t="shared" si="167"/>
        <v>-99360.092000000004</v>
      </c>
      <c r="L179" s="19">
        <f t="shared" si="167"/>
        <v>-99360.092000000004</v>
      </c>
      <c r="M179" s="19">
        <f t="shared" si="167"/>
        <v>-99360.092000000004</v>
      </c>
      <c r="N179" s="19">
        <f t="shared" si="167"/>
        <v>-99360.092000000004</v>
      </c>
      <c r="O179" s="19">
        <f t="shared" si="167"/>
        <v>-99360.092000000004</v>
      </c>
      <c r="P179" s="19">
        <f t="shared" si="167"/>
        <v>-99360.092000000004</v>
      </c>
      <c r="Q179" s="19">
        <f t="shared" si="167"/>
        <v>-99360.092000000004</v>
      </c>
      <c r="R179" s="19">
        <f t="shared" ref="R179:AF179" si="168">R177-R178</f>
        <v>-99360.092000000004</v>
      </c>
      <c r="S179" s="19">
        <f t="shared" si="168"/>
        <v>-99360.092000000004</v>
      </c>
      <c r="T179" s="19">
        <f t="shared" si="168"/>
        <v>-99360.092000000004</v>
      </c>
      <c r="U179" s="19">
        <f t="shared" si="168"/>
        <v>-99360.092000000004</v>
      </c>
      <c r="V179" s="19">
        <f t="shared" si="168"/>
        <v>-99360.092000000004</v>
      </c>
      <c r="W179" s="19">
        <f t="shared" si="168"/>
        <v>-99360.092000000004</v>
      </c>
      <c r="X179" s="19">
        <f t="shared" si="168"/>
        <v>-99360.092000000004</v>
      </c>
      <c r="Y179" s="19">
        <f t="shared" si="168"/>
        <v>-99360.092000000004</v>
      </c>
      <c r="Z179" s="19">
        <f t="shared" si="168"/>
        <v>-99360.092000000004</v>
      </c>
      <c r="AA179" s="19">
        <f t="shared" si="168"/>
        <v>-99360.092000000004</v>
      </c>
      <c r="AB179" s="19">
        <f t="shared" si="168"/>
        <v>-99360.092000000004</v>
      </c>
      <c r="AC179" s="19">
        <f t="shared" si="168"/>
        <v>-99360.092000000004</v>
      </c>
      <c r="AD179" s="19">
        <f t="shared" si="168"/>
        <v>-99360.092000000004</v>
      </c>
      <c r="AE179" s="19">
        <f t="shared" si="168"/>
        <v>-99360.092000000004</v>
      </c>
      <c r="AF179" s="19">
        <f t="shared" si="168"/>
        <v>-99360.092000000004</v>
      </c>
      <c r="AG179" s="5"/>
      <c r="AH179" s="5"/>
      <c r="AI179" s="5"/>
      <c r="AJ179" s="5"/>
      <c r="AK179" s="5"/>
      <c r="AL179" s="5"/>
      <c r="AM179" s="5"/>
      <c r="AN179" s="5"/>
      <c r="AO179" s="5"/>
      <c r="AP179" s="5"/>
    </row>
    <row r="180" spans="2:42" ht="15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</row>
    <row r="181" spans="2:42" ht="15" x14ac:dyDescent="0.25">
      <c r="B181" s="4" t="s">
        <v>220</v>
      </c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</row>
    <row r="182" spans="2:42" ht="15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</row>
    <row r="183" spans="2:42" ht="30" x14ac:dyDescent="0.25">
      <c r="B183" s="30" t="s">
        <v>133</v>
      </c>
      <c r="C183" s="7" t="str">
        <f>założenia!C17</f>
        <v>Rok n
2015</v>
      </c>
      <c r="D183" s="7" t="str">
        <f>założenia!D17</f>
        <v>Rok n+1
2016</v>
      </c>
      <c r="E183" s="7" t="str">
        <f>założenia!E17</f>
        <v>Rok n+2
2017</v>
      </c>
      <c r="F183" s="7" t="str">
        <f>założenia!F17</f>
        <v>Rok n+3
2018</v>
      </c>
      <c r="G183" s="7" t="str">
        <f>założenia!G17</f>
        <v>Rok n+4
2019</v>
      </c>
      <c r="H183" s="7" t="str">
        <f>założenia!H17</f>
        <v>Rok n+5
2020</v>
      </c>
      <c r="I183" s="7" t="str">
        <f>założenia!I17</f>
        <v>Rok n+6
2021</v>
      </c>
      <c r="J183" s="7" t="str">
        <f>założenia!J17</f>
        <v>Rok n+7
2022</v>
      </c>
      <c r="K183" s="7" t="str">
        <f>założenia!K17</f>
        <v>Rok n+8
2023</v>
      </c>
      <c r="L183" s="7" t="str">
        <f>założenia!L17</f>
        <v>Rok n+9
2024</v>
      </c>
      <c r="M183" s="7" t="str">
        <f>założenia!M17</f>
        <v>Rok n+10
2025</v>
      </c>
      <c r="N183" s="7" t="str">
        <f>założenia!N17</f>
        <v>Rok n+11
2026</v>
      </c>
      <c r="O183" s="7" t="str">
        <f>założenia!O17</f>
        <v>Rok n+12
2027</v>
      </c>
      <c r="P183" s="7" t="str">
        <f>założenia!P17</f>
        <v>Rok n+13
2028</v>
      </c>
      <c r="Q183" s="7" t="str">
        <f>założenia!Q17</f>
        <v>Rok n+14
2029</v>
      </c>
      <c r="R183" s="7" t="str">
        <f>założenia!R17</f>
        <v>Rok n+15
2030</v>
      </c>
      <c r="S183" s="7" t="str">
        <f>założenia!S17</f>
        <v>Rok n+16
2031</v>
      </c>
      <c r="T183" s="7" t="str">
        <f>założenia!T17</f>
        <v>Rok n+17
2032</v>
      </c>
      <c r="U183" s="7" t="str">
        <f>założenia!U17</f>
        <v>Rok n+18
2033</v>
      </c>
      <c r="V183" s="7" t="str">
        <f>założenia!V17</f>
        <v>Rok n+19
2034</v>
      </c>
      <c r="W183" s="7" t="str">
        <f>założenia!W17</f>
        <v>Rok n+20
2035</v>
      </c>
      <c r="X183" s="7" t="str">
        <f>założenia!X17</f>
        <v>Rok n+21
2036</v>
      </c>
      <c r="Y183" s="7" t="str">
        <f>założenia!Y17</f>
        <v>Rok n+22
2037</v>
      </c>
      <c r="Z183" s="7" t="str">
        <f>założenia!Z17</f>
        <v>Rok n+23
2038</v>
      </c>
      <c r="AA183" s="7" t="str">
        <f>założenia!AA17</f>
        <v>Rok n+24
2039</v>
      </c>
      <c r="AB183" s="7" t="str">
        <f>założenia!AB17</f>
        <v>Rok n+25
2040</v>
      </c>
      <c r="AC183" s="7" t="str">
        <f>założenia!AC17</f>
        <v>Rok n+26
2041</v>
      </c>
      <c r="AD183" s="7" t="str">
        <f>założenia!AD17</f>
        <v>Rok n+27
2042</v>
      </c>
      <c r="AE183" s="7" t="str">
        <f>założenia!AE17</f>
        <v>Rok n+28
2043</v>
      </c>
      <c r="AF183" s="7" t="str">
        <f>założenia!AF17</f>
        <v>Rok n+29
2044</v>
      </c>
      <c r="AG183" s="5"/>
      <c r="AH183" s="5"/>
      <c r="AI183" s="5"/>
      <c r="AJ183" s="5"/>
      <c r="AK183" s="5"/>
      <c r="AL183" s="5"/>
      <c r="AM183" s="5"/>
      <c r="AN183" s="5"/>
      <c r="AO183" s="5"/>
      <c r="AP183" s="5"/>
    </row>
    <row r="184" spans="2:42" ht="30" x14ac:dyDescent="0.25">
      <c r="B184" s="8" t="s">
        <v>17</v>
      </c>
      <c r="C184" s="16">
        <f t="shared" ref="C184:Q184" si="169">C44</f>
        <v>19598643</v>
      </c>
      <c r="D184" s="16">
        <f t="shared" si="169"/>
        <v>19773175</v>
      </c>
      <c r="E184" s="16">
        <f t="shared" si="169"/>
        <v>19956846.699999999</v>
      </c>
      <c r="F184" s="16">
        <f t="shared" si="169"/>
        <v>20138140.724199999</v>
      </c>
      <c r="G184" s="16">
        <f t="shared" si="169"/>
        <v>20329853.628477599</v>
      </c>
      <c r="H184" s="16">
        <f t="shared" si="169"/>
        <v>20523392.550074972</v>
      </c>
      <c r="I184" s="16">
        <f t="shared" si="169"/>
        <v>20718183.265477069</v>
      </c>
      <c r="J184" s="16">
        <f t="shared" si="169"/>
        <v>20913896.288910426</v>
      </c>
      <c r="K184" s="16">
        <f t="shared" si="169"/>
        <v>21110516.948999919</v>
      </c>
      <c r="L184" s="16">
        <f t="shared" si="169"/>
        <v>21307826.467571918</v>
      </c>
      <c r="M184" s="16">
        <f t="shared" si="169"/>
        <v>21506033.040663935</v>
      </c>
      <c r="N184" s="16">
        <f t="shared" si="169"/>
        <v>21705369.921802521</v>
      </c>
      <c r="O184" s="16">
        <f t="shared" si="169"/>
        <v>21906057.507612992</v>
      </c>
      <c r="P184" s="16">
        <f t="shared" si="169"/>
        <v>22108338.425826155</v>
      </c>
      <c r="Q184" s="16">
        <f t="shared" si="169"/>
        <v>22312204.62574929</v>
      </c>
      <c r="R184" s="16">
        <f t="shared" ref="R184:AF184" si="170">R44</f>
        <v>22517787.471270271</v>
      </c>
      <c r="S184" s="16">
        <f t="shared" si="170"/>
        <v>22725438.836465836</v>
      </c>
      <c r="T184" s="16">
        <f t="shared" si="170"/>
        <v>22935514.203886881</v>
      </c>
      <c r="U184" s="16">
        <f t="shared" si="170"/>
        <v>23148270.765595712</v>
      </c>
      <c r="V184" s="16">
        <f t="shared" si="170"/>
        <v>23364154.527032394</v>
      </c>
      <c r="W184" s="16">
        <f t="shared" si="170"/>
        <v>23583452.413789302</v>
      </c>
      <c r="X184" s="16">
        <f t="shared" si="170"/>
        <v>23806841.381375402</v>
      </c>
      <c r="Y184" s="16">
        <f t="shared" si="170"/>
        <v>24034591.528053913</v>
      </c>
      <c r="Z184" s="16">
        <f t="shared" si="170"/>
        <v>24267212.210839424</v>
      </c>
      <c r="AA184" s="16">
        <f t="shared" si="170"/>
        <v>24505059.164742924</v>
      </c>
      <c r="AB184" s="16">
        <f t="shared" si="170"/>
        <v>24748303.625355728</v>
      </c>
      <c r="AC184" s="16">
        <f t="shared" si="170"/>
        <v>24997335.45486569</v>
      </c>
      <c r="AD184" s="16">
        <f t="shared" si="170"/>
        <v>25252230.27160193</v>
      </c>
      <c r="AE184" s="16">
        <f t="shared" si="170"/>
        <v>25513492.583206788</v>
      </c>
      <c r="AF184" s="16">
        <f t="shared" si="170"/>
        <v>25780978.923536569</v>
      </c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r="185" spans="2:42" ht="15" x14ac:dyDescent="0.25">
      <c r="B185" s="8" t="s">
        <v>20</v>
      </c>
      <c r="C185" s="16">
        <f>C90+założenia!$C79+założenia!$C87+C98</f>
        <v>19598643</v>
      </c>
      <c r="D185" s="16">
        <f>D90+założenia!$C79+założenia!$C87+D98</f>
        <v>19773175</v>
      </c>
      <c r="E185" s="16">
        <f>E90+założenia!$C79+założenia!$C87+E98</f>
        <v>19956846.699999999</v>
      </c>
      <c r="F185" s="16">
        <f>F90+założenia!$C79+założenia!$C87+F98</f>
        <v>20138140.724199999</v>
      </c>
      <c r="G185" s="16">
        <f>G90+założenia!$C79+założenia!$C87+G98</f>
        <v>20329853.628477599</v>
      </c>
      <c r="H185" s="16">
        <f>H90+założenia!$C79+założenia!$C87+H98</f>
        <v>20523392.550074972</v>
      </c>
      <c r="I185" s="16">
        <f>I90+założenia!$C79+założenia!$C87+I98</f>
        <v>20718183.265477069</v>
      </c>
      <c r="J185" s="16">
        <f>J90+założenia!$C79+założenia!$C87+J98</f>
        <v>20913896.288910426</v>
      </c>
      <c r="K185" s="16">
        <f>K90+założenia!$C79+założenia!$C87+K98</f>
        <v>21110516.948999919</v>
      </c>
      <c r="L185" s="16">
        <f>L90+założenia!$C79+założenia!$C87+L98</f>
        <v>21307826.467571918</v>
      </c>
      <c r="M185" s="16">
        <f>M90+założenia!$C79+założenia!$C87+M98</f>
        <v>21506033.040663935</v>
      </c>
      <c r="N185" s="16">
        <f>N90+założenia!$C79+założenia!$C87+N98</f>
        <v>21705369.921802521</v>
      </c>
      <c r="O185" s="16">
        <f>O90+założenia!$C79+założenia!$C87+O98</f>
        <v>21906057.507612992</v>
      </c>
      <c r="P185" s="16">
        <f>P90+założenia!$C79+założenia!$C87+P98</f>
        <v>22108338.425826155</v>
      </c>
      <c r="Q185" s="16">
        <f>Q90+założenia!$C79+założenia!$C87+Q98</f>
        <v>22312204.62574929</v>
      </c>
      <c r="R185" s="16">
        <f>R90+założenia!$C79+założenia!$C87+R98</f>
        <v>22517787.471270271</v>
      </c>
      <c r="S185" s="16">
        <f>S90+założenia!$C79+założenia!$C87+S98</f>
        <v>22725438.836465836</v>
      </c>
      <c r="T185" s="16">
        <f>T90+założenia!$C79+założenia!$C87+T98</f>
        <v>22935514.203886881</v>
      </c>
      <c r="U185" s="16">
        <f>U90+założenia!$C79+założenia!$C87+U98</f>
        <v>23148270.765595712</v>
      </c>
      <c r="V185" s="16">
        <f>V90+założenia!$C79+założenia!$C87+V98</f>
        <v>23364154.527032394</v>
      </c>
      <c r="W185" s="16">
        <f>W90+założenia!$C79+założenia!$C87+W98</f>
        <v>23583452.413789302</v>
      </c>
      <c r="X185" s="16">
        <f>X90+założenia!$C79+założenia!$C87+X98</f>
        <v>23806841.381375402</v>
      </c>
      <c r="Y185" s="16">
        <f>Y90+założenia!$C79+założenia!$C87+Y98</f>
        <v>24034591.528053913</v>
      </c>
      <c r="Z185" s="16">
        <f>Z90+założenia!$C79+założenia!$C87+Z98</f>
        <v>24267212.210839424</v>
      </c>
      <c r="AA185" s="16">
        <f>AA90+założenia!$C79+założenia!$C87+AA98</f>
        <v>24505059.164742924</v>
      </c>
      <c r="AB185" s="16">
        <f>AB90+założenia!$C79+założenia!$C87+AB98</f>
        <v>24748303.625355728</v>
      </c>
      <c r="AC185" s="16">
        <f>AC90+założenia!$C79+założenia!$C87+AC98</f>
        <v>24997335.45486569</v>
      </c>
      <c r="AD185" s="16">
        <f>AD90+założenia!$C79+założenia!$C87+AD98</f>
        <v>25252230.27160193</v>
      </c>
      <c r="AE185" s="16">
        <f>AE90+założenia!$C79+założenia!$C87+AE98</f>
        <v>25513492.583206788</v>
      </c>
      <c r="AF185" s="16">
        <f>AF90+założenia!$C79+założenia!$C87+AF98</f>
        <v>25780978.923536573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spans="2:42" ht="15" x14ac:dyDescent="0.25">
      <c r="B186" s="23" t="s">
        <v>21</v>
      </c>
      <c r="C186" s="19">
        <f>C184-C185</f>
        <v>0</v>
      </c>
      <c r="D186" s="19">
        <f t="shared" ref="D186:Q186" si="171">D184-D185</f>
        <v>0</v>
      </c>
      <c r="E186" s="19">
        <f t="shared" si="171"/>
        <v>0</v>
      </c>
      <c r="F186" s="19">
        <f t="shared" si="171"/>
        <v>0</v>
      </c>
      <c r="G186" s="19">
        <f t="shared" si="171"/>
        <v>0</v>
      </c>
      <c r="H186" s="19">
        <f t="shared" si="171"/>
        <v>0</v>
      </c>
      <c r="I186" s="19">
        <f t="shared" si="171"/>
        <v>0</v>
      </c>
      <c r="J186" s="19">
        <f t="shared" si="171"/>
        <v>0</v>
      </c>
      <c r="K186" s="19">
        <f t="shared" si="171"/>
        <v>0</v>
      </c>
      <c r="L186" s="19">
        <f t="shared" si="171"/>
        <v>0</v>
      </c>
      <c r="M186" s="19">
        <f t="shared" si="171"/>
        <v>0</v>
      </c>
      <c r="N186" s="19">
        <f t="shared" si="171"/>
        <v>0</v>
      </c>
      <c r="O186" s="19">
        <f t="shared" si="171"/>
        <v>0</v>
      </c>
      <c r="P186" s="19">
        <f t="shared" si="171"/>
        <v>0</v>
      </c>
      <c r="Q186" s="19">
        <f t="shared" si="171"/>
        <v>0</v>
      </c>
      <c r="R186" s="19">
        <f t="shared" ref="R186:AF186" si="172">R184-R185</f>
        <v>0</v>
      </c>
      <c r="S186" s="19">
        <f t="shared" si="172"/>
        <v>0</v>
      </c>
      <c r="T186" s="19">
        <f t="shared" si="172"/>
        <v>0</v>
      </c>
      <c r="U186" s="19">
        <f t="shared" si="172"/>
        <v>0</v>
      </c>
      <c r="V186" s="19">
        <f t="shared" si="172"/>
        <v>0</v>
      </c>
      <c r="W186" s="19">
        <f t="shared" si="172"/>
        <v>0</v>
      </c>
      <c r="X186" s="19">
        <f t="shared" si="172"/>
        <v>0</v>
      </c>
      <c r="Y186" s="19">
        <f t="shared" si="172"/>
        <v>0</v>
      </c>
      <c r="Z186" s="19">
        <f t="shared" si="172"/>
        <v>0</v>
      </c>
      <c r="AA186" s="19">
        <f t="shared" si="172"/>
        <v>0</v>
      </c>
      <c r="AB186" s="19">
        <f t="shared" si="172"/>
        <v>0</v>
      </c>
      <c r="AC186" s="19">
        <f t="shared" si="172"/>
        <v>0</v>
      </c>
      <c r="AD186" s="19">
        <f t="shared" si="172"/>
        <v>0</v>
      </c>
      <c r="AE186" s="19">
        <f t="shared" si="172"/>
        <v>0</v>
      </c>
      <c r="AF186" s="19">
        <f t="shared" si="172"/>
        <v>0</v>
      </c>
      <c r="AG186" s="5"/>
      <c r="AH186" s="5"/>
      <c r="AI186" s="5"/>
      <c r="AJ186" s="5"/>
      <c r="AK186" s="5"/>
      <c r="AL186" s="5"/>
      <c r="AM186" s="5"/>
      <c r="AN186" s="5"/>
      <c r="AO186" s="5"/>
      <c r="AP186" s="5"/>
    </row>
    <row r="187" spans="2:42" ht="15" x14ac:dyDescent="0.25">
      <c r="B187" s="8" t="s">
        <v>22</v>
      </c>
      <c r="C187" s="16">
        <f>założenia!$C210</f>
        <v>20000</v>
      </c>
      <c r="D187" s="16">
        <f>założenia!$C210</f>
        <v>20000</v>
      </c>
      <c r="E187" s="16">
        <f>założenia!$C210</f>
        <v>20000</v>
      </c>
      <c r="F187" s="16">
        <f>założenia!$C210</f>
        <v>20000</v>
      </c>
      <c r="G187" s="16">
        <f>założenia!$C210</f>
        <v>20000</v>
      </c>
      <c r="H187" s="16">
        <f>założenia!$C210</f>
        <v>20000</v>
      </c>
      <c r="I187" s="16">
        <f>założenia!$C210</f>
        <v>20000</v>
      </c>
      <c r="J187" s="16">
        <f>założenia!$C210</f>
        <v>20000</v>
      </c>
      <c r="K187" s="16">
        <f>założenia!$C210</f>
        <v>20000</v>
      </c>
      <c r="L187" s="16">
        <f>założenia!$C210</f>
        <v>20000</v>
      </c>
      <c r="M187" s="16">
        <f>założenia!$C210</f>
        <v>20000</v>
      </c>
      <c r="N187" s="16">
        <f>założenia!$C210</f>
        <v>20000</v>
      </c>
      <c r="O187" s="16">
        <f>założenia!$C210</f>
        <v>20000</v>
      </c>
      <c r="P187" s="16">
        <f>założenia!$C210</f>
        <v>20000</v>
      </c>
      <c r="Q187" s="16">
        <f>założenia!$C210</f>
        <v>20000</v>
      </c>
      <c r="R187" s="16">
        <f>założenia!$C210</f>
        <v>20000</v>
      </c>
      <c r="S187" s="16">
        <f>założenia!$C210</f>
        <v>20000</v>
      </c>
      <c r="T187" s="16">
        <f>założenia!$C210</f>
        <v>20000</v>
      </c>
      <c r="U187" s="16">
        <f>założenia!$C210</f>
        <v>20000</v>
      </c>
      <c r="V187" s="16">
        <f>założenia!$C210</f>
        <v>20000</v>
      </c>
      <c r="W187" s="16">
        <f>założenia!$C210</f>
        <v>20000</v>
      </c>
      <c r="X187" s="16">
        <f>założenia!$C210</f>
        <v>20000</v>
      </c>
      <c r="Y187" s="16">
        <f>założenia!$C210</f>
        <v>20000</v>
      </c>
      <c r="Z187" s="16">
        <f>założenia!$C210</f>
        <v>20000</v>
      </c>
      <c r="AA187" s="16">
        <f>założenia!$C210</f>
        <v>20000</v>
      </c>
      <c r="AB187" s="16">
        <f>założenia!$C210</f>
        <v>20000</v>
      </c>
      <c r="AC187" s="16">
        <f>założenia!$C210</f>
        <v>20000</v>
      </c>
      <c r="AD187" s="16">
        <f>założenia!$C210</f>
        <v>20000</v>
      </c>
      <c r="AE187" s="16">
        <f>założenia!$C210</f>
        <v>20000</v>
      </c>
      <c r="AF187" s="16">
        <f>założenia!$C210</f>
        <v>20000</v>
      </c>
      <c r="AG187" s="5"/>
      <c r="AH187" s="5"/>
      <c r="AI187" s="5"/>
      <c r="AJ187" s="5"/>
      <c r="AK187" s="5"/>
      <c r="AL187" s="5"/>
      <c r="AM187" s="5"/>
      <c r="AN187" s="5"/>
      <c r="AO187" s="5"/>
      <c r="AP187" s="5"/>
    </row>
    <row r="188" spans="2:42" ht="15" x14ac:dyDescent="0.25">
      <c r="B188" s="8" t="s">
        <v>23</v>
      </c>
      <c r="C188" s="16">
        <f>założenia!$C211</f>
        <v>10000</v>
      </c>
      <c r="D188" s="16">
        <f>założenia!$C211</f>
        <v>10000</v>
      </c>
      <c r="E188" s="16">
        <f>założenia!$C211</f>
        <v>10000</v>
      </c>
      <c r="F188" s="16">
        <f>założenia!$C211</f>
        <v>10000</v>
      </c>
      <c r="G188" s="16">
        <f>założenia!$C211</f>
        <v>10000</v>
      </c>
      <c r="H188" s="16">
        <f>założenia!$C211</f>
        <v>10000</v>
      </c>
      <c r="I188" s="16">
        <f>założenia!$C211</f>
        <v>10000</v>
      </c>
      <c r="J188" s="16">
        <f>założenia!$C211</f>
        <v>10000</v>
      </c>
      <c r="K188" s="16">
        <f>założenia!$C211</f>
        <v>10000</v>
      </c>
      <c r="L188" s="16">
        <f>założenia!$C211</f>
        <v>10000</v>
      </c>
      <c r="M188" s="16">
        <f>założenia!$C211</f>
        <v>10000</v>
      </c>
      <c r="N188" s="16">
        <f>założenia!$C211</f>
        <v>10000</v>
      </c>
      <c r="O188" s="16">
        <f>założenia!$C211</f>
        <v>10000</v>
      </c>
      <c r="P188" s="16">
        <f>założenia!$C211</f>
        <v>10000</v>
      </c>
      <c r="Q188" s="16">
        <f>założenia!$C211</f>
        <v>10000</v>
      </c>
      <c r="R188" s="16">
        <f>założenia!$C211</f>
        <v>10000</v>
      </c>
      <c r="S188" s="16">
        <f>założenia!$C211</f>
        <v>10000</v>
      </c>
      <c r="T188" s="16">
        <f>założenia!$C211</f>
        <v>10000</v>
      </c>
      <c r="U188" s="16">
        <f>założenia!$C211</f>
        <v>10000</v>
      </c>
      <c r="V188" s="16">
        <f>założenia!$C211</f>
        <v>10000</v>
      </c>
      <c r="W188" s="16">
        <f>założenia!$C211</f>
        <v>10000</v>
      </c>
      <c r="X188" s="16">
        <f>założenia!$C211</f>
        <v>10000</v>
      </c>
      <c r="Y188" s="16">
        <f>założenia!$C211</f>
        <v>10000</v>
      </c>
      <c r="Z188" s="16">
        <f>założenia!$C211</f>
        <v>10000</v>
      </c>
      <c r="AA188" s="16">
        <f>założenia!$C211</f>
        <v>10000</v>
      </c>
      <c r="AB188" s="16">
        <f>założenia!$C211</f>
        <v>10000</v>
      </c>
      <c r="AC188" s="16">
        <f>założenia!$C211</f>
        <v>10000</v>
      </c>
      <c r="AD188" s="16">
        <f>założenia!$C211</f>
        <v>10000</v>
      </c>
      <c r="AE188" s="16">
        <f>założenia!$C211</f>
        <v>10000</v>
      </c>
      <c r="AF188" s="16">
        <f>założenia!$C211</f>
        <v>10000</v>
      </c>
      <c r="AG188" s="5"/>
      <c r="AH188" s="5"/>
      <c r="AI188" s="5"/>
      <c r="AJ188" s="5"/>
      <c r="AK188" s="5"/>
      <c r="AL188" s="5"/>
      <c r="AM188" s="5"/>
      <c r="AN188" s="5"/>
      <c r="AO188" s="5"/>
      <c r="AP188" s="5"/>
    </row>
    <row r="189" spans="2:42" ht="30" x14ac:dyDescent="0.25">
      <c r="B189" s="23" t="s">
        <v>24</v>
      </c>
      <c r="C189" s="19">
        <f>C186+C187-C188</f>
        <v>10000</v>
      </c>
      <c r="D189" s="19">
        <f t="shared" ref="D189:Q189" si="173">D186+D187-D188</f>
        <v>10000</v>
      </c>
      <c r="E189" s="19">
        <f t="shared" si="173"/>
        <v>10000</v>
      </c>
      <c r="F189" s="19">
        <f t="shared" si="173"/>
        <v>10000</v>
      </c>
      <c r="G189" s="19">
        <f t="shared" si="173"/>
        <v>10000</v>
      </c>
      <c r="H189" s="19">
        <f t="shared" si="173"/>
        <v>10000</v>
      </c>
      <c r="I189" s="19">
        <f t="shared" si="173"/>
        <v>10000</v>
      </c>
      <c r="J189" s="19">
        <f t="shared" si="173"/>
        <v>10000</v>
      </c>
      <c r="K189" s="19">
        <f t="shared" si="173"/>
        <v>10000</v>
      </c>
      <c r="L189" s="19">
        <f t="shared" si="173"/>
        <v>10000</v>
      </c>
      <c r="M189" s="19">
        <f t="shared" si="173"/>
        <v>10000</v>
      </c>
      <c r="N189" s="19">
        <f t="shared" si="173"/>
        <v>10000</v>
      </c>
      <c r="O189" s="19">
        <f t="shared" si="173"/>
        <v>10000</v>
      </c>
      <c r="P189" s="19">
        <f t="shared" si="173"/>
        <v>10000</v>
      </c>
      <c r="Q189" s="19">
        <f t="shared" si="173"/>
        <v>10000</v>
      </c>
      <c r="R189" s="19">
        <f t="shared" ref="R189:AF189" si="174">R186+R187-R188</f>
        <v>10000</v>
      </c>
      <c r="S189" s="19">
        <f t="shared" si="174"/>
        <v>10000</v>
      </c>
      <c r="T189" s="19">
        <f t="shared" si="174"/>
        <v>10000</v>
      </c>
      <c r="U189" s="19">
        <f t="shared" si="174"/>
        <v>10000</v>
      </c>
      <c r="V189" s="19">
        <f t="shared" si="174"/>
        <v>10000</v>
      </c>
      <c r="W189" s="19">
        <f t="shared" si="174"/>
        <v>10000</v>
      </c>
      <c r="X189" s="19">
        <f t="shared" si="174"/>
        <v>10000</v>
      </c>
      <c r="Y189" s="19">
        <f t="shared" si="174"/>
        <v>10000</v>
      </c>
      <c r="Z189" s="19">
        <f t="shared" si="174"/>
        <v>10000</v>
      </c>
      <c r="AA189" s="19">
        <f t="shared" si="174"/>
        <v>10000</v>
      </c>
      <c r="AB189" s="19">
        <f t="shared" si="174"/>
        <v>10000</v>
      </c>
      <c r="AC189" s="19">
        <f t="shared" si="174"/>
        <v>10000</v>
      </c>
      <c r="AD189" s="19">
        <f t="shared" si="174"/>
        <v>10000</v>
      </c>
      <c r="AE189" s="19">
        <f t="shared" si="174"/>
        <v>10000</v>
      </c>
      <c r="AF189" s="19">
        <f t="shared" si="174"/>
        <v>10000</v>
      </c>
      <c r="AG189" s="5"/>
      <c r="AH189" s="5"/>
      <c r="AI189" s="5"/>
      <c r="AJ189" s="5"/>
      <c r="AK189" s="5"/>
      <c r="AL189" s="5"/>
      <c r="AM189" s="5"/>
      <c r="AN189" s="5"/>
      <c r="AO189" s="5"/>
      <c r="AP189" s="5"/>
    </row>
    <row r="190" spans="2:42" ht="15" x14ac:dyDescent="0.25">
      <c r="B190" s="8" t="s">
        <v>25</v>
      </c>
      <c r="C190" s="16">
        <f>założenia!$C213</f>
        <v>0</v>
      </c>
      <c r="D190" s="16">
        <f>założenia!$C213</f>
        <v>0</v>
      </c>
      <c r="E190" s="16">
        <f>założenia!$C213</f>
        <v>0</v>
      </c>
      <c r="F190" s="16">
        <f>założenia!$C213</f>
        <v>0</v>
      </c>
      <c r="G190" s="16">
        <f>założenia!$C213</f>
        <v>0</v>
      </c>
      <c r="H190" s="16">
        <f>założenia!$C213</f>
        <v>0</v>
      </c>
      <c r="I190" s="16">
        <f>założenia!$C213</f>
        <v>0</v>
      </c>
      <c r="J190" s="16">
        <f>założenia!$C213</f>
        <v>0</v>
      </c>
      <c r="K190" s="16">
        <f>założenia!$C213</f>
        <v>0</v>
      </c>
      <c r="L190" s="16">
        <f>założenia!$C213</f>
        <v>0</v>
      </c>
      <c r="M190" s="16">
        <f>założenia!$C213</f>
        <v>0</v>
      </c>
      <c r="N190" s="16">
        <f>założenia!$C213</f>
        <v>0</v>
      </c>
      <c r="O190" s="16">
        <f>założenia!$C213</f>
        <v>0</v>
      </c>
      <c r="P190" s="16">
        <f>założenia!$C213</f>
        <v>0</v>
      </c>
      <c r="Q190" s="16">
        <f>założenia!$C213</f>
        <v>0</v>
      </c>
      <c r="R190" s="16">
        <f>założenia!$C213</f>
        <v>0</v>
      </c>
      <c r="S190" s="16">
        <f>założenia!$C213</f>
        <v>0</v>
      </c>
      <c r="T190" s="16">
        <f>założenia!$C213</f>
        <v>0</v>
      </c>
      <c r="U190" s="16">
        <f>założenia!$C213</f>
        <v>0</v>
      </c>
      <c r="V190" s="16">
        <f>założenia!$C213</f>
        <v>0</v>
      </c>
      <c r="W190" s="16">
        <f>założenia!$C213</f>
        <v>0</v>
      </c>
      <c r="X190" s="16">
        <f>założenia!$C213</f>
        <v>0</v>
      </c>
      <c r="Y190" s="16">
        <f>założenia!$C213</f>
        <v>0</v>
      </c>
      <c r="Z190" s="16">
        <f>założenia!$C213</f>
        <v>0</v>
      </c>
      <c r="AA190" s="16">
        <f>założenia!$C213</f>
        <v>0</v>
      </c>
      <c r="AB190" s="16">
        <f>założenia!$C213</f>
        <v>0</v>
      </c>
      <c r="AC190" s="16">
        <f>założenia!$C213</f>
        <v>0</v>
      </c>
      <c r="AD190" s="16">
        <f>założenia!$C213</f>
        <v>0</v>
      </c>
      <c r="AE190" s="16">
        <f>założenia!$C213</f>
        <v>0</v>
      </c>
      <c r="AF190" s="16">
        <f>założenia!$C213</f>
        <v>0</v>
      </c>
      <c r="AG190" s="5"/>
      <c r="AH190" s="5"/>
      <c r="AI190" s="5"/>
      <c r="AJ190" s="5"/>
      <c r="AK190" s="5"/>
      <c r="AL190" s="5"/>
      <c r="AM190" s="5"/>
      <c r="AN190" s="5"/>
      <c r="AO190" s="5"/>
      <c r="AP190" s="5"/>
    </row>
    <row r="191" spans="2:42" ht="15" x14ac:dyDescent="0.25">
      <c r="B191" s="8" t="s">
        <v>26</v>
      </c>
      <c r="C191" s="16">
        <f>założenia!$C214</f>
        <v>0</v>
      </c>
      <c r="D191" s="16">
        <f>założenia!$C214</f>
        <v>0</v>
      </c>
      <c r="E191" s="16">
        <f>założenia!$C214</f>
        <v>0</v>
      </c>
      <c r="F191" s="16">
        <f>założenia!$C214</f>
        <v>0</v>
      </c>
      <c r="G191" s="16">
        <f>założenia!$C214</f>
        <v>0</v>
      </c>
      <c r="H191" s="16">
        <f>założenia!$C214</f>
        <v>0</v>
      </c>
      <c r="I191" s="16">
        <f>założenia!$C214</f>
        <v>0</v>
      </c>
      <c r="J191" s="16">
        <f>założenia!$C214</f>
        <v>0</v>
      </c>
      <c r="K191" s="16">
        <f>założenia!$C214</f>
        <v>0</v>
      </c>
      <c r="L191" s="16">
        <f>założenia!$C214</f>
        <v>0</v>
      </c>
      <c r="M191" s="16">
        <f>założenia!$C214</f>
        <v>0</v>
      </c>
      <c r="N191" s="16">
        <f>założenia!$C214</f>
        <v>0</v>
      </c>
      <c r="O191" s="16">
        <f>założenia!$C214</f>
        <v>0</v>
      </c>
      <c r="P191" s="16">
        <f>założenia!$C214</f>
        <v>0</v>
      </c>
      <c r="Q191" s="16">
        <f>założenia!$C214</f>
        <v>0</v>
      </c>
      <c r="R191" s="16">
        <f>założenia!$C214</f>
        <v>0</v>
      </c>
      <c r="S191" s="16">
        <f>założenia!$C214</f>
        <v>0</v>
      </c>
      <c r="T191" s="16">
        <f>założenia!$C214</f>
        <v>0</v>
      </c>
      <c r="U191" s="16">
        <f>założenia!$C214</f>
        <v>0</v>
      </c>
      <c r="V191" s="16">
        <f>założenia!$C214</f>
        <v>0</v>
      </c>
      <c r="W191" s="16">
        <f>założenia!$C214</f>
        <v>0</v>
      </c>
      <c r="X191" s="16">
        <f>założenia!$C214</f>
        <v>0</v>
      </c>
      <c r="Y191" s="16">
        <f>założenia!$C214</f>
        <v>0</v>
      </c>
      <c r="Z191" s="16">
        <f>założenia!$C214</f>
        <v>0</v>
      </c>
      <c r="AA191" s="16">
        <f>założenia!$C214</f>
        <v>0</v>
      </c>
      <c r="AB191" s="16">
        <f>założenia!$C214</f>
        <v>0</v>
      </c>
      <c r="AC191" s="16">
        <f>założenia!$C214</f>
        <v>0</v>
      </c>
      <c r="AD191" s="16">
        <f>założenia!$C214</f>
        <v>0</v>
      </c>
      <c r="AE191" s="16">
        <f>założenia!$C214</f>
        <v>0</v>
      </c>
      <c r="AF191" s="16">
        <f>założenia!$C214</f>
        <v>0</v>
      </c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r="192" spans="2:42" ht="30" x14ac:dyDescent="0.25">
      <c r="B192" s="23" t="s">
        <v>27</v>
      </c>
      <c r="C192" s="19">
        <f>C189+C190-C191</f>
        <v>10000</v>
      </c>
      <c r="D192" s="19">
        <f t="shared" ref="D192:Q192" si="175">D189+D190-D191</f>
        <v>10000</v>
      </c>
      <c r="E192" s="19">
        <f t="shared" si="175"/>
        <v>10000</v>
      </c>
      <c r="F192" s="19">
        <f t="shared" si="175"/>
        <v>10000</v>
      </c>
      <c r="G192" s="19">
        <f t="shared" si="175"/>
        <v>10000</v>
      </c>
      <c r="H192" s="19">
        <f t="shared" si="175"/>
        <v>10000</v>
      </c>
      <c r="I192" s="19">
        <f t="shared" si="175"/>
        <v>10000</v>
      </c>
      <c r="J192" s="19">
        <f t="shared" si="175"/>
        <v>10000</v>
      </c>
      <c r="K192" s="19">
        <f t="shared" si="175"/>
        <v>10000</v>
      </c>
      <c r="L192" s="19">
        <f t="shared" si="175"/>
        <v>10000</v>
      </c>
      <c r="M192" s="19">
        <f t="shared" si="175"/>
        <v>10000</v>
      </c>
      <c r="N192" s="19">
        <f t="shared" si="175"/>
        <v>10000</v>
      </c>
      <c r="O192" s="19">
        <f t="shared" si="175"/>
        <v>10000</v>
      </c>
      <c r="P192" s="19">
        <f t="shared" si="175"/>
        <v>10000</v>
      </c>
      <c r="Q192" s="19">
        <f t="shared" si="175"/>
        <v>10000</v>
      </c>
      <c r="R192" s="19">
        <f t="shared" ref="R192:AF192" si="176">R189+R190-R191</f>
        <v>10000</v>
      </c>
      <c r="S192" s="19">
        <f t="shared" si="176"/>
        <v>10000</v>
      </c>
      <c r="T192" s="19">
        <f t="shared" si="176"/>
        <v>10000</v>
      </c>
      <c r="U192" s="19">
        <f t="shared" si="176"/>
        <v>10000</v>
      </c>
      <c r="V192" s="19">
        <f t="shared" si="176"/>
        <v>10000</v>
      </c>
      <c r="W192" s="19">
        <f t="shared" si="176"/>
        <v>10000</v>
      </c>
      <c r="X192" s="19">
        <f t="shared" si="176"/>
        <v>10000</v>
      </c>
      <c r="Y192" s="19">
        <f t="shared" si="176"/>
        <v>10000</v>
      </c>
      <c r="Z192" s="19">
        <f t="shared" si="176"/>
        <v>10000</v>
      </c>
      <c r="AA192" s="19">
        <f t="shared" si="176"/>
        <v>10000</v>
      </c>
      <c r="AB192" s="19">
        <f t="shared" si="176"/>
        <v>10000</v>
      </c>
      <c r="AC192" s="19">
        <f t="shared" si="176"/>
        <v>10000</v>
      </c>
      <c r="AD192" s="19">
        <f t="shared" si="176"/>
        <v>10000</v>
      </c>
      <c r="AE192" s="19">
        <f t="shared" si="176"/>
        <v>10000</v>
      </c>
      <c r="AF192" s="19">
        <f t="shared" si="176"/>
        <v>10000</v>
      </c>
      <c r="AG192" s="5"/>
      <c r="AH192" s="5"/>
      <c r="AI192" s="5"/>
      <c r="AJ192" s="5"/>
      <c r="AK192" s="5"/>
      <c r="AL192" s="5"/>
      <c r="AM192" s="5"/>
      <c r="AN192" s="5"/>
      <c r="AO192" s="5"/>
      <c r="AP192" s="5"/>
    </row>
    <row r="193" spans="2:42" ht="45" x14ac:dyDescent="0.25">
      <c r="B193" s="8" t="s">
        <v>28</v>
      </c>
      <c r="C193" s="16">
        <f>założenia!$C216</f>
        <v>0</v>
      </c>
      <c r="D193" s="16">
        <f>założenia!$C216</f>
        <v>0</v>
      </c>
      <c r="E193" s="16">
        <f>założenia!$C216</f>
        <v>0</v>
      </c>
      <c r="F193" s="16">
        <f>założenia!$C216</f>
        <v>0</v>
      </c>
      <c r="G193" s="16">
        <f>założenia!$C216</f>
        <v>0</v>
      </c>
      <c r="H193" s="16">
        <f>założenia!$C216</f>
        <v>0</v>
      </c>
      <c r="I193" s="16">
        <f>założenia!$C216</f>
        <v>0</v>
      </c>
      <c r="J193" s="16">
        <f>założenia!$C216</f>
        <v>0</v>
      </c>
      <c r="K193" s="16">
        <f>założenia!$C216</f>
        <v>0</v>
      </c>
      <c r="L193" s="16">
        <f>założenia!$C216</f>
        <v>0</v>
      </c>
      <c r="M193" s="16">
        <f>założenia!$C216</f>
        <v>0</v>
      </c>
      <c r="N193" s="16">
        <f>założenia!$C216</f>
        <v>0</v>
      </c>
      <c r="O193" s="16">
        <f>założenia!$C216</f>
        <v>0</v>
      </c>
      <c r="P193" s="16">
        <f>założenia!$C216</f>
        <v>0</v>
      </c>
      <c r="Q193" s="16">
        <f>założenia!$C216</f>
        <v>0</v>
      </c>
      <c r="R193" s="16">
        <f>założenia!$C216</f>
        <v>0</v>
      </c>
      <c r="S193" s="16">
        <f>założenia!$C216</f>
        <v>0</v>
      </c>
      <c r="T193" s="16">
        <f>założenia!$C216</f>
        <v>0</v>
      </c>
      <c r="U193" s="16">
        <f>założenia!$C216</f>
        <v>0</v>
      </c>
      <c r="V193" s="16">
        <f>założenia!$C216</f>
        <v>0</v>
      </c>
      <c r="W193" s="16">
        <f>założenia!$C216</f>
        <v>0</v>
      </c>
      <c r="X193" s="16">
        <f>założenia!$C216</f>
        <v>0</v>
      </c>
      <c r="Y193" s="16">
        <f>założenia!$C216</f>
        <v>0</v>
      </c>
      <c r="Z193" s="16">
        <f>założenia!$C216</f>
        <v>0</v>
      </c>
      <c r="AA193" s="16">
        <f>założenia!$C216</f>
        <v>0</v>
      </c>
      <c r="AB193" s="16">
        <f>założenia!$C216</f>
        <v>0</v>
      </c>
      <c r="AC193" s="16">
        <f>założenia!$C216</f>
        <v>0</v>
      </c>
      <c r="AD193" s="16">
        <f>założenia!$C216</f>
        <v>0</v>
      </c>
      <c r="AE193" s="16">
        <f>założenia!$C216</f>
        <v>0</v>
      </c>
      <c r="AF193" s="16">
        <f>założenia!$C216</f>
        <v>0</v>
      </c>
      <c r="AG193" s="5"/>
      <c r="AH193" s="5"/>
      <c r="AI193" s="5"/>
      <c r="AJ193" s="5"/>
      <c r="AK193" s="5"/>
      <c r="AL193" s="5"/>
      <c r="AM193" s="5"/>
      <c r="AN193" s="5"/>
      <c r="AO193" s="5"/>
      <c r="AP193" s="5"/>
    </row>
    <row r="194" spans="2:42" ht="15" x14ac:dyDescent="0.25">
      <c r="B194" s="23" t="s">
        <v>29</v>
      </c>
      <c r="C194" s="19">
        <f>C192+C193</f>
        <v>10000</v>
      </c>
      <c r="D194" s="19">
        <f t="shared" ref="D194:Q194" si="177">D192+D193</f>
        <v>10000</v>
      </c>
      <c r="E194" s="19">
        <f t="shared" si="177"/>
        <v>10000</v>
      </c>
      <c r="F194" s="19">
        <f t="shared" si="177"/>
        <v>10000</v>
      </c>
      <c r="G194" s="19">
        <f t="shared" si="177"/>
        <v>10000</v>
      </c>
      <c r="H194" s="19">
        <f t="shared" si="177"/>
        <v>10000</v>
      </c>
      <c r="I194" s="19">
        <f t="shared" si="177"/>
        <v>10000</v>
      </c>
      <c r="J194" s="19">
        <f t="shared" si="177"/>
        <v>10000</v>
      </c>
      <c r="K194" s="19">
        <f t="shared" si="177"/>
        <v>10000</v>
      </c>
      <c r="L194" s="19">
        <f t="shared" si="177"/>
        <v>10000</v>
      </c>
      <c r="M194" s="19">
        <f t="shared" si="177"/>
        <v>10000</v>
      </c>
      <c r="N194" s="19">
        <f t="shared" si="177"/>
        <v>10000</v>
      </c>
      <c r="O194" s="19">
        <f t="shared" si="177"/>
        <v>10000</v>
      </c>
      <c r="P194" s="19">
        <f t="shared" si="177"/>
        <v>10000</v>
      </c>
      <c r="Q194" s="19">
        <f t="shared" si="177"/>
        <v>10000</v>
      </c>
      <c r="R194" s="19">
        <f t="shared" ref="R194:AF194" si="178">R192+R193</f>
        <v>10000</v>
      </c>
      <c r="S194" s="19">
        <f t="shared" si="178"/>
        <v>10000</v>
      </c>
      <c r="T194" s="19">
        <f t="shared" si="178"/>
        <v>10000</v>
      </c>
      <c r="U194" s="19">
        <f t="shared" si="178"/>
        <v>10000</v>
      </c>
      <c r="V194" s="19">
        <f t="shared" si="178"/>
        <v>10000</v>
      </c>
      <c r="W194" s="19">
        <f t="shared" si="178"/>
        <v>10000</v>
      </c>
      <c r="X194" s="19">
        <f t="shared" si="178"/>
        <v>10000</v>
      </c>
      <c r="Y194" s="19">
        <f t="shared" si="178"/>
        <v>10000</v>
      </c>
      <c r="Z194" s="19">
        <f t="shared" si="178"/>
        <v>10000</v>
      </c>
      <c r="AA194" s="19">
        <f t="shared" si="178"/>
        <v>10000</v>
      </c>
      <c r="AB194" s="19">
        <f t="shared" si="178"/>
        <v>10000</v>
      </c>
      <c r="AC194" s="19">
        <f t="shared" si="178"/>
        <v>10000</v>
      </c>
      <c r="AD194" s="19">
        <f t="shared" si="178"/>
        <v>10000</v>
      </c>
      <c r="AE194" s="19">
        <f t="shared" si="178"/>
        <v>10000</v>
      </c>
      <c r="AF194" s="19">
        <f t="shared" si="178"/>
        <v>10000</v>
      </c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2:42" ht="30" x14ac:dyDescent="0.25">
      <c r="B195" s="8" t="s">
        <v>30</v>
      </c>
      <c r="C195" s="16">
        <f>ROUND(IF(C194&gt;0,C194*założenia!C22,0),0)</f>
        <v>1900</v>
      </c>
      <c r="D195" s="16">
        <f>ROUND(IF(D194&gt;0,D194*założenia!D22,0),0)</f>
        <v>1900</v>
      </c>
      <c r="E195" s="16">
        <f>ROUND(IF(E194&gt;0,E194*założenia!E22,0),0)</f>
        <v>1900</v>
      </c>
      <c r="F195" s="16">
        <f>ROUND(IF(F194&gt;0,F194*założenia!F22,0),0)</f>
        <v>1900</v>
      </c>
      <c r="G195" s="16">
        <f>ROUND(IF(G194&gt;0,G194*założenia!G22,0),0)</f>
        <v>1900</v>
      </c>
      <c r="H195" s="16">
        <f>ROUND(IF(H194&gt;0,H194*założenia!H22,0),0)</f>
        <v>1900</v>
      </c>
      <c r="I195" s="16">
        <f>ROUND(IF(I194&gt;0,I194*założenia!I22,0),0)</f>
        <v>1900</v>
      </c>
      <c r="J195" s="16">
        <f>ROUND(IF(J194&gt;0,J194*założenia!J22,0),0)</f>
        <v>1900</v>
      </c>
      <c r="K195" s="16">
        <f>ROUND(IF(K194&gt;0,K194*założenia!K22,0),0)</f>
        <v>1900</v>
      </c>
      <c r="L195" s="16">
        <f>ROUND(IF(L194&gt;0,L194*założenia!L22,0),0)</f>
        <v>1900</v>
      </c>
      <c r="M195" s="16">
        <f>ROUND(IF(M194&gt;0,M194*założenia!M22,0),0)</f>
        <v>1900</v>
      </c>
      <c r="N195" s="16">
        <f>ROUND(IF(N194&gt;0,N194*założenia!N22,0),0)</f>
        <v>1900</v>
      </c>
      <c r="O195" s="16">
        <f>ROUND(IF(O194&gt;0,O194*założenia!O22,0),0)</f>
        <v>1900</v>
      </c>
      <c r="P195" s="16">
        <f>ROUND(IF(P194&gt;0,P194*założenia!P22,0),0)</f>
        <v>1900</v>
      </c>
      <c r="Q195" s="16">
        <f>ROUND(IF(Q194&gt;0,Q194*założenia!Q22,0),0)</f>
        <v>1900</v>
      </c>
      <c r="R195" s="16">
        <f>ROUND(IF(R194&gt;0,R194*założenia!R22,0),0)</f>
        <v>1900</v>
      </c>
      <c r="S195" s="16">
        <f>ROUND(IF(S194&gt;0,S194*założenia!S22,0),0)</f>
        <v>1900</v>
      </c>
      <c r="T195" s="16">
        <f>ROUND(IF(T194&gt;0,T194*założenia!T22,0),0)</f>
        <v>1900</v>
      </c>
      <c r="U195" s="16">
        <f>ROUND(IF(U194&gt;0,U194*założenia!U22,0),0)</f>
        <v>1900</v>
      </c>
      <c r="V195" s="16">
        <f>ROUND(IF(V194&gt;0,V194*założenia!V22,0),0)</f>
        <v>1900</v>
      </c>
      <c r="W195" s="16">
        <f>ROUND(IF(W194&gt;0,W194*założenia!W22,0),0)</f>
        <v>1900</v>
      </c>
      <c r="X195" s="16">
        <f>ROUND(IF(X194&gt;0,X194*założenia!X22,0),0)</f>
        <v>1900</v>
      </c>
      <c r="Y195" s="16">
        <f>ROUND(IF(Y194&gt;0,Y194*założenia!Y22,0),0)</f>
        <v>1900</v>
      </c>
      <c r="Z195" s="16">
        <f>ROUND(IF(Z194&gt;0,Z194*założenia!Z22,0),0)</f>
        <v>1900</v>
      </c>
      <c r="AA195" s="16">
        <f>ROUND(IF(AA194&gt;0,AA194*założenia!AA22,0),0)</f>
        <v>1900</v>
      </c>
      <c r="AB195" s="16">
        <f>ROUND(IF(AB194&gt;0,AB194*założenia!AB22,0),0)</f>
        <v>1900</v>
      </c>
      <c r="AC195" s="16">
        <f>ROUND(IF(AC194&gt;0,AC194*założenia!AC22,0),0)</f>
        <v>1900</v>
      </c>
      <c r="AD195" s="16">
        <f>ROUND(IF(AD194&gt;0,AD194*założenia!AD22,0),0)</f>
        <v>1900</v>
      </c>
      <c r="AE195" s="16">
        <f>ROUND(IF(AE194&gt;0,AE194*założenia!AE22,0),0)</f>
        <v>1900</v>
      </c>
      <c r="AF195" s="16">
        <f>ROUND(IF(AF194&gt;0,AF194*założenia!AF22,0),0)</f>
        <v>1900</v>
      </c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2:42" ht="15" x14ac:dyDescent="0.25">
      <c r="B196" s="23" t="s">
        <v>31</v>
      </c>
      <c r="C196" s="19">
        <f>C194-C195</f>
        <v>8100</v>
      </c>
      <c r="D196" s="19">
        <f t="shared" ref="D196:Q196" si="179">D194-D195</f>
        <v>8100</v>
      </c>
      <c r="E196" s="19">
        <f t="shared" si="179"/>
        <v>8100</v>
      </c>
      <c r="F196" s="19">
        <f t="shared" si="179"/>
        <v>8100</v>
      </c>
      <c r="G196" s="19">
        <f t="shared" si="179"/>
        <v>8100</v>
      </c>
      <c r="H196" s="19">
        <f t="shared" si="179"/>
        <v>8100</v>
      </c>
      <c r="I196" s="19">
        <f t="shared" si="179"/>
        <v>8100</v>
      </c>
      <c r="J196" s="19">
        <f t="shared" si="179"/>
        <v>8100</v>
      </c>
      <c r="K196" s="19">
        <f t="shared" si="179"/>
        <v>8100</v>
      </c>
      <c r="L196" s="19">
        <f t="shared" si="179"/>
        <v>8100</v>
      </c>
      <c r="M196" s="19">
        <f t="shared" si="179"/>
        <v>8100</v>
      </c>
      <c r="N196" s="19">
        <f t="shared" si="179"/>
        <v>8100</v>
      </c>
      <c r="O196" s="19">
        <f t="shared" si="179"/>
        <v>8100</v>
      </c>
      <c r="P196" s="19">
        <f t="shared" si="179"/>
        <v>8100</v>
      </c>
      <c r="Q196" s="19">
        <f t="shared" si="179"/>
        <v>8100</v>
      </c>
      <c r="R196" s="19">
        <f t="shared" ref="R196:AF196" si="180">R194-R195</f>
        <v>8100</v>
      </c>
      <c r="S196" s="19">
        <f t="shared" si="180"/>
        <v>8100</v>
      </c>
      <c r="T196" s="19">
        <f t="shared" si="180"/>
        <v>8100</v>
      </c>
      <c r="U196" s="19">
        <f t="shared" si="180"/>
        <v>8100</v>
      </c>
      <c r="V196" s="19">
        <f t="shared" si="180"/>
        <v>8100</v>
      </c>
      <c r="W196" s="19">
        <f t="shared" si="180"/>
        <v>8100</v>
      </c>
      <c r="X196" s="19">
        <f t="shared" si="180"/>
        <v>8100</v>
      </c>
      <c r="Y196" s="19">
        <f t="shared" si="180"/>
        <v>8100</v>
      </c>
      <c r="Z196" s="19">
        <f t="shared" si="180"/>
        <v>8100</v>
      </c>
      <c r="AA196" s="19">
        <f t="shared" si="180"/>
        <v>8100</v>
      </c>
      <c r="AB196" s="19">
        <f t="shared" si="180"/>
        <v>8100</v>
      </c>
      <c r="AC196" s="19">
        <f t="shared" si="180"/>
        <v>8100</v>
      </c>
      <c r="AD196" s="19">
        <f t="shared" si="180"/>
        <v>8100</v>
      </c>
      <c r="AE196" s="19">
        <f t="shared" si="180"/>
        <v>8100</v>
      </c>
      <c r="AF196" s="19">
        <f t="shared" si="180"/>
        <v>8100</v>
      </c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2:42" ht="15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2:42" ht="30" x14ac:dyDescent="0.25">
      <c r="B198" s="32" t="s">
        <v>134</v>
      </c>
      <c r="C198" s="7" t="str">
        <f>założenia!C17</f>
        <v>Rok n
2015</v>
      </c>
      <c r="D198" s="7" t="str">
        <f>założenia!D17</f>
        <v>Rok n+1
2016</v>
      </c>
      <c r="E198" s="7" t="str">
        <f>założenia!E17</f>
        <v>Rok n+2
2017</v>
      </c>
      <c r="F198" s="7" t="str">
        <f>założenia!F17</f>
        <v>Rok n+3
2018</v>
      </c>
      <c r="G198" s="7" t="str">
        <f>założenia!G17</f>
        <v>Rok n+4
2019</v>
      </c>
      <c r="H198" s="7" t="str">
        <f>założenia!H17</f>
        <v>Rok n+5
2020</v>
      </c>
      <c r="I198" s="7" t="str">
        <f>założenia!I17</f>
        <v>Rok n+6
2021</v>
      </c>
      <c r="J198" s="7" t="str">
        <f>założenia!J17</f>
        <v>Rok n+7
2022</v>
      </c>
      <c r="K198" s="7" t="str">
        <f>założenia!K17</f>
        <v>Rok n+8
2023</v>
      </c>
      <c r="L198" s="7" t="str">
        <f>założenia!L17</f>
        <v>Rok n+9
2024</v>
      </c>
      <c r="M198" s="7" t="str">
        <f>założenia!M17</f>
        <v>Rok n+10
2025</v>
      </c>
      <c r="N198" s="7" t="str">
        <f>założenia!N17</f>
        <v>Rok n+11
2026</v>
      </c>
      <c r="O198" s="7" t="str">
        <f>założenia!O17</f>
        <v>Rok n+12
2027</v>
      </c>
      <c r="P198" s="7" t="str">
        <f>założenia!P17</f>
        <v>Rok n+13
2028</v>
      </c>
      <c r="Q198" s="7" t="str">
        <f>założenia!Q17</f>
        <v>Rok n+14
2029</v>
      </c>
      <c r="R198" s="7" t="str">
        <f>założenia!R17</f>
        <v>Rok n+15
2030</v>
      </c>
      <c r="S198" s="7" t="str">
        <f>założenia!S17</f>
        <v>Rok n+16
2031</v>
      </c>
      <c r="T198" s="7" t="str">
        <f>założenia!T17</f>
        <v>Rok n+17
2032</v>
      </c>
      <c r="U198" s="7" t="str">
        <f>założenia!U17</f>
        <v>Rok n+18
2033</v>
      </c>
      <c r="V198" s="7" t="str">
        <f>założenia!V17</f>
        <v>Rok n+19
2034</v>
      </c>
      <c r="W198" s="7" t="str">
        <f>założenia!W17</f>
        <v>Rok n+20
2035</v>
      </c>
      <c r="X198" s="7" t="str">
        <f>założenia!X17</f>
        <v>Rok n+21
2036</v>
      </c>
      <c r="Y198" s="7" t="str">
        <f>założenia!Y17</f>
        <v>Rok n+22
2037</v>
      </c>
      <c r="Z198" s="7" t="str">
        <f>założenia!Z17</f>
        <v>Rok n+23
2038</v>
      </c>
      <c r="AA198" s="7" t="str">
        <f>założenia!AA17</f>
        <v>Rok n+24
2039</v>
      </c>
      <c r="AB198" s="7" t="str">
        <f>założenia!AB17</f>
        <v>Rok n+25
2040</v>
      </c>
      <c r="AC198" s="7" t="str">
        <f>założenia!AC17</f>
        <v>Rok n+26
2041</v>
      </c>
      <c r="AD198" s="7" t="str">
        <f>założenia!AD17</f>
        <v>Rok n+27
2042</v>
      </c>
      <c r="AE198" s="7" t="str">
        <f>założenia!AE17</f>
        <v>Rok n+28
2043</v>
      </c>
      <c r="AF198" s="7" t="str">
        <f>założenia!AF17</f>
        <v>Rok n+29
2044</v>
      </c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2:42" ht="30" x14ac:dyDescent="0.25">
      <c r="B199" s="8" t="s">
        <v>17</v>
      </c>
      <c r="C199" s="16">
        <f t="shared" ref="C199:Q199" si="181">C48</f>
        <v>19598643</v>
      </c>
      <c r="D199" s="16">
        <f t="shared" si="181"/>
        <v>19773175</v>
      </c>
      <c r="E199" s="16">
        <f t="shared" si="181"/>
        <v>20187971.699999999</v>
      </c>
      <c r="F199" s="16">
        <f t="shared" si="181"/>
        <v>20369265.724199999</v>
      </c>
      <c r="G199" s="16">
        <f t="shared" si="181"/>
        <v>20560978.628477599</v>
      </c>
      <c r="H199" s="16">
        <f t="shared" si="181"/>
        <v>20754517.550074972</v>
      </c>
      <c r="I199" s="16">
        <f t="shared" si="181"/>
        <v>20949308.265477069</v>
      </c>
      <c r="J199" s="16">
        <f t="shared" si="181"/>
        <v>21145021.288910426</v>
      </c>
      <c r="K199" s="16">
        <f t="shared" si="181"/>
        <v>21341641.948999919</v>
      </c>
      <c r="L199" s="16">
        <f t="shared" si="181"/>
        <v>21538951.467571918</v>
      </c>
      <c r="M199" s="16">
        <f t="shared" si="181"/>
        <v>21737158.040663935</v>
      </c>
      <c r="N199" s="16">
        <f t="shared" si="181"/>
        <v>21936494.921802521</v>
      </c>
      <c r="O199" s="16">
        <f t="shared" si="181"/>
        <v>22137182.507612992</v>
      </c>
      <c r="P199" s="16">
        <f t="shared" si="181"/>
        <v>22339463.425826155</v>
      </c>
      <c r="Q199" s="16">
        <f t="shared" si="181"/>
        <v>22543329.62574929</v>
      </c>
      <c r="R199" s="16">
        <f t="shared" ref="R199:AF199" si="182">R48</f>
        <v>22748912.471270271</v>
      </c>
      <c r="S199" s="16">
        <f t="shared" si="182"/>
        <v>22956563.836465836</v>
      </c>
      <c r="T199" s="16">
        <f t="shared" si="182"/>
        <v>23166639.203886881</v>
      </c>
      <c r="U199" s="16">
        <f t="shared" si="182"/>
        <v>23379395.765595712</v>
      </c>
      <c r="V199" s="16">
        <f t="shared" si="182"/>
        <v>23595279.527032394</v>
      </c>
      <c r="W199" s="16">
        <f t="shared" si="182"/>
        <v>23814577.413789302</v>
      </c>
      <c r="X199" s="16">
        <f t="shared" si="182"/>
        <v>24037966.381375402</v>
      </c>
      <c r="Y199" s="16">
        <f t="shared" si="182"/>
        <v>24265716.528053913</v>
      </c>
      <c r="Z199" s="16">
        <f t="shared" si="182"/>
        <v>24498337.210839424</v>
      </c>
      <c r="AA199" s="16">
        <f t="shared" si="182"/>
        <v>24736184.164742924</v>
      </c>
      <c r="AB199" s="16">
        <f t="shared" si="182"/>
        <v>24979428.625355728</v>
      </c>
      <c r="AC199" s="16">
        <f t="shared" si="182"/>
        <v>25228460.45486569</v>
      </c>
      <c r="AD199" s="16">
        <f t="shared" si="182"/>
        <v>25483355.27160193</v>
      </c>
      <c r="AE199" s="16">
        <f t="shared" si="182"/>
        <v>25744617.583206788</v>
      </c>
      <c r="AF199" s="16">
        <f t="shared" si="182"/>
        <v>26012103.923536569</v>
      </c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2:42" ht="15" x14ac:dyDescent="0.25">
      <c r="B200" s="8" t="s">
        <v>20</v>
      </c>
      <c r="C200" s="16">
        <f>C106+założenia!$C79+założenia!$C87+C114</f>
        <v>19598643</v>
      </c>
      <c r="D200" s="16">
        <f>D106+założenia!$C79+założenia!$C87+D114</f>
        <v>19773175</v>
      </c>
      <c r="E200" s="16">
        <f>E106+założenia!$C79+założenia!$C87+E114</f>
        <v>20018846.699999999</v>
      </c>
      <c r="F200" s="16">
        <f>F106+założenia!$C79+założenia!$C87+F114</f>
        <v>20200140.724199999</v>
      </c>
      <c r="G200" s="16">
        <f>G106+założenia!$C79+założenia!$C87+G114</f>
        <v>20391853.628477599</v>
      </c>
      <c r="H200" s="16">
        <f>H106+założenia!$C79+założenia!$C87+H114</f>
        <v>20585392.550074972</v>
      </c>
      <c r="I200" s="16">
        <f>I106+założenia!$C79+założenia!$C87+I114</f>
        <v>20780183.265477069</v>
      </c>
      <c r="J200" s="16">
        <f>J106+założenia!$C79+założenia!$C87+J114</f>
        <v>20975896.288910426</v>
      </c>
      <c r="K200" s="16">
        <f>K106+założenia!$C79+założenia!$C87+K114</f>
        <v>21172516.948999919</v>
      </c>
      <c r="L200" s="16">
        <f>L106+założenia!$C79+założenia!$C87+L114</f>
        <v>21369826.467571918</v>
      </c>
      <c r="M200" s="16">
        <f>M106+założenia!$C79+założenia!$C87+M114</f>
        <v>21568033.040663935</v>
      </c>
      <c r="N200" s="16">
        <f>N106+założenia!$C79+założenia!$C87+N114</f>
        <v>21767369.921802521</v>
      </c>
      <c r="O200" s="16">
        <f>O106+założenia!$C79+założenia!$C87+O114</f>
        <v>21968057.507612992</v>
      </c>
      <c r="P200" s="16">
        <f>P106+założenia!$C79+założenia!$C87+P114</f>
        <v>22170338.425826155</v>
      </c>
      <c r="Q200" s="16">
        <f>Q106+założenia!$C79+założenia!$C87+Q114</f>
        <v>22374204.62574929</v>
      </c>
      <c r="R200" s="16">
        <f>R106+założenia!$C79+założenia!$C87+R114</f>
        <v>22579787.471270271</v>
      </c>
      <c r="S200" s="16">
        <f>S106+założenia!$C79+założenia!$C87+S114</f>
        <v>22787438.836465836</v>
      </c>
      <c r="T200" s="16">
        <f>T106+założenia!$C79+założenia!$C87+T114</f>
        <v>22997514.203886881</v>
      </c>
      <c r="U200" s="16">
        <f>U106+założenia!$C79+założenia!$C87+U114</f>
        <v>23210270.765595712</v>
      </c>
      <c r="V200" s="16">
        <f>V106+założenia!$C79+założenia!$C87+V114</f>
        <v>23426154.527032394</v>
      </c>
      <c r="W200" s="16">
        <f>W106+założenia!$C79+założenia!$C87+W114</f>
        <v>23645452.413789302</v>
      </c>
      <c r="X200" s="16">
        <f>X106+założenia!$C79+założenia!$C87+X114</f>
        <v>23868841.381375402</v>
      </c>
      <c r="Y200" s="16">
        <f>Y106+założenia!$C79+założenia!$C87+Y114</f>
        <v>24096591.528053913</v>
      </c>
      <c r="Z200" s="16">
        <f>Z106+założenia!$C79+założenia!$C87+Z114</f>
        <v>24329212.210839424</v>
      </c>
      <c r="AA200" s="16">
        <f>AA106+założenia!$C79+założenia!$C87+AA114</f>
        <v>24567059.164742924</v>
      </c>
      <c r="AB200" s="16">
        <f>AB106+założenia!$C79+założenia!$C87+AB114</f>
        <v>24810303.625355728</v>
      </c>
      <c r="AC200" s="16">
        <f>AC106+założenia!$C79+założenia!$C87+AC114</f>
        <v>25059335.45486569</v>
      </c>
      <c r="AD200" s="16">
        <f>AD106+założenia!$C79+założenia!$C87+AD114</f>
        <v>25314230.27160193</v>
      </c>
      <c r="AE200" s="16">
        <f>AE106+założenia!$C79+założenia!$C87+AE114</f>
        <v>25575492.583206788</v>
      </c>
      <c r="AF200" s="16">
        <f>AF106+założenia!$C79+założenia!$C87+AF114</f>
        <v>25842978.923536573</v>
      </c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  <row r="201" spans="2:42" ht="15" x14ac:dyDescent="0.25">
      <c r="B201" s="23" t="s">
        <v>21</v>
      </c>
      <c r="C201" s="19">
        <f>C199-C200</f>
        <v>0</v>
      </c>
      <c r="D201" s="19">
        <f t="shared" ref="D201:Q201" si="183">D199-D200</f>
        <v>0</v>
      </c>
      <c r="E201" s="19">
        <f t="shared" si="183"/>
        <v>169125</v>
      </c>
      <c r="F201" s="19">
        <f t="shared" si="183"/>
        <v>169125</v>
      </c>
      <c r="G201" s="19">
        <f t="shared" si="183"/>
        <v>169125</v>
      </c>
      <c r="H201" s="19">
        <f t="shared" si="183"/>
        <v>169125</v>
      </c>
      <c r="I201" s="19">
        <f t="shared" si="183"/>
        <v>169125</v>
      </c>
      <c r="J201" s="19">
        <f t="shared" si="183"/>
        <v>169125</v>
      </c>
      <c r="K201" s="19">
        <f t="shared" si="183"/>
        <v>169125</v>
      </c>
      <c r="L201" s="19">
        <f t="shared" si="183"/>
        <v>169125</v>
      </c>
      <c r="M201" s="19">
        <f t="shared" si="183"/>
        <v>169125</v>
      </c>
      <c r="N201" s="19">
        <f t="shared" si="183"/>
        <v>169125</v>
      </c>
      <c r="O201" s="19">
        <f t="shared" si="183"/>
        <v>169125</v>
      </c>
      <c r="P201" s="19">
        <f t="shared" si="183"/>
        <v>169125</v>
      </c>
      <c r="Q201" s="19">
        <f t="shared" si="183"/>
        <v>169125</v>
      </c>
      <c r="R201" s="19">
        <f t="shared" ref="R201:AF201" si="184">R199-R200</f>
        <v>169125</v>
      </c>
      <c r="S201" s="19">
        <f t="shared" si="184"/>
        <v>169125</v>
      </c>
      <c r="T201" s="19">
        <f t="shared" si="184"/>
        <v>169125</v>
      </c>
      <c r="U201" s="19">
        <f t="shared" si="184"/>
        <v>169125</v>
      </c>
      <c r="V201" s="19">
        <f t="shared" si="184"/>
        <v>169125</v>
      </c>
      <c r="W201" s="19">
        <f t="shared" si="184"/>
        <v>169125</v>
      </c>
      <c r="X201" s="19">
        <f t="shared" si="184"/>
        <v>169125</v>
      </c>
      <c r="Y201" s="19">
        <f t="shared" si="184"/>
        <v>169125</v>
      </c>
      <c r="Z201" s="19">
        <f t="shared" si="184"/>
        <v>169125</v>
      </c>
      <c r="AA201" s="19">
        <f t="shared" si="184"/>
        <v>169125</v>
      </c>
      <c r="AB201" s="19">
        <f t="shared" si="184"/>
        <v>169125</v>
      </c>
      <c r="AC201" s="19">
        <f t="shared" si="184"/>
        <v>169125</v>
      </c>
      <c r="AD201" s="19">
        <f t="shared" si="184"/>
        <v>169125</v>
      </c>
      <c r="AE201" s="19">
        <f t="shared" si="184"/>
        <v>169125</v>
      </c>
      <c r="AF201" s="19">
        <f t="shared" si="184"/>
        <v>169124.99999999627</v>
      </c>
      <c r="AG201" s="5"/>
      <c r="AH201" s="5"/>
      <c r="AI201" s="5"/>
      <c r="AJ201" s="5"/>
      <c r="AK201" s="5"/>
      <c r="AL201" s="5"/>
      <c r="AM201" s="5"/>
      <c r="AN201" s="5"/>
      <c r="AO201" s="5"/>
      <c r="AP201" s="5"/>
    </row>
    <row r="202" spans="2:42" ht="15" x14ac:dyDescent="0.25">
      <c r="B202" s="8" t="s">
        <v>22</v>
      </c>
      <c r="C202" s="16">
        <f>C187</f>
        <v>20000</v>
      </c>
      <c r="D202" s="16">
        <f t="shared" ref="D202:Q202" si="185">D187</f>
        <v>20000</v>
      </c>
      <c r="E202" s="16">
        <f t="shared" si="185"/>
        <v>20000</v>
      </c>
      <c r="F202" s="16">
        <f t="shared" si="185"/>
        <v>20000</v>
      </c>
      <c r="G202" s="16">
        <f t="shared" si="185"/>
        <v>20000</v>
      </c>
      <c r="H202" s="16">
        <f t="shared" si="185"/>
        <v>20000</v>
      </c>
      <c r="I202" s="16">
        <f t="shared" si="185"/>
        <v>20000</v>
      </c>
      <c r="J202" s="16">
        <f t="shared" si="185"/>
        <v>20000</v>
      </c>
      <c r="K202" s="16">
        <f t="shared" si="185"/>
        <v>20000</v>
      </c>
      <c r="L202" s="16">
        <f t="shared" si="185"/>
        <v>20000</v>
      </c>
      <c r="M202" s="16">
        <f t="shared" si="185"/>
        <v>20000</v>
      </c>
      <c r="N202" s="16">
        <f t="shared" si="185"/>
        <v>20000</v>
      </c>
      <c r="O202" s="16">
        <f t="shared" si="185"/>
        <v>20000</v>
      </c>
      <c r="P202" s="16">
        <f t="shared" si="185"/>
        <v>20000</v>
      </c>
      <c r="Q202" s="16">
        <f t="shared" si="185"/>
        <v>20000</v>
      </c>
      <c r="R202" s="16">
        <f t="shared" ref="R202:AF202" si="186">R187</f>
        <v>20000</v>
      </c>
      <c r="S202" s="16">
        <f t="shared" si="186"/>
        <v>20000</v>
      </c>
      <c r="T202" s="16">
        <f t="shared" si="186"/>
        <v>20000</v>
      </c>
      <c r="U202" s="16">
        <f t="shared" si="186"/>
        <v>20000</v>
      </c>
      <c r="V202" s="16">
        <f t="shared" si="186"/>
        <v>20000</v>
      </c>
      <c r="W202" s="16">
        <f t="shared" si="186"/>
        <v>20000</v>
      </c>
      <c r="X202" s="16">
        <f t="shared" si="186"/>
        <v>20000</v>
      </c>
      <c r="Y202" s="16">
        <f t="shared" si="186"/>
        <v>20000</v>
      </c>
      <c r="Z202" s="16">
        <f t="shared" si="186"/>
        <v>20000</v>
      </c>
      <c r="AA202" s="16">
        <f t="shared" si="186"/>
        <v>20000</v>
      </c>
      <c r="AB202" s="16">
        <f t="shared" si="186"/>
        <v>20000</v>
      </c>
      <c r="AC202" s="16">
        <f t="shared" si="186"/>
        <v>20000</v>
      </c>
      <c r="AD202" s="16">
        <f t="shared" si="186"/>
        <v>20000</v>
      </c>
      <c r="AE202" s="16">
        <f t="shared" si="186"/>
        <v>20000</v>
      </c>
      <c r="AF202" s="16">
        <f t="shared" si="186"/>
        <v>20000</v>
      </c>
      <c r="AG202" s="5"/>
      <c r="AH202" s="5"/>
      <c r="AI202" s="5"/>
      <c r="AJ202" s="5"/>
      <c r="AK202" s="5"/>
      <c r="AL202" s="5"/>
      <c r="AM202" s="5"/>
      <c r="AN202" s="5"/>
      <c r="AO202" s="5"/>
      <c r="AP202" s="5"/>
    </row>
    <row r="203" spans="2:42" ht="15" x14ac:dyDescent="0.25">
      <c r="B203" s="8" t="s">
        <v>23</v>
      </c>
      <c r="C203" s="16">
        <f>C188</f>
        <v>10000</v>
      </c>
      <c r="D203" s="16">
        <f t="shared" ref="D203:Q203" si="187">D188</f>
        <v>10000</v>
      </c>
      <c r="E203" s="16">
        <f t="shared" si="187"/>
        <v>10000</v>
      </c>
      <c r="F203" s="16">
        <f t="shared" si="187"/>
        <v>10000</v>
      </c>
      <c r="G203" s="16">
        <f t="shared" si="187"/>
        <v>10000</v>
      </c>
      <c r="H203" s="16">
        <f t="shared" si="187"/>
        <v>10000</v>
      </c>
      <c r="I203" s="16">
        <f t="shared" si="187"/>
        <v>10000</v>
      </c>
      <c r="J203" s="16">
        <f t="shared" si="187"/>
        <v>10000</v>
      </c>
      <c r="K203" s="16">
        <f t="shared" si="187"/>
        <v>10000</v>
      </c>
      <c r="L203" s="16">
        <f t="shared" si="187"/>
        <v>10000</v>
      </c>
      <c r="M203" s="16">
        <f t="shared" si="187"/>
        <v>10000</v>
      </c>
      <c r="N203" s="16">
        <f t="shared" si="187"/>
        <v>10000</v>
      </c>
      <c r="O203" s="16">
        <f t="shared" si="187"/>
        <v>10000</v>
      </c>
      <c r="P203" s="16">
        <f t="shared" si="187"/>
        <v>10000</v>
      </c>
      <c r="Q203" s="16">
        <f t="shared" si="187"/>
        <v>10000</v>
      </c>
      <c r="R203" s="16">
        <f t="shared" ref="R203:AF203" si="188">R188</f>
        <v>10000</v>
      </c>
      <c r="S203" s="16">
        <f t="shared" si="188"/>
        <v>10000</v>
      </c>
      <c r="T203" s="16">
        <f t="shared" si="188"/>
        <v>10000</v>
      </c>
      <c r="U203" s="16">
        <f t="shared" si="188"/>
        <v>10000</v>
      </c>
      <c r="V203" s="16">
        <f t="shared" si="188"/>
        <v>10000</v>
      </c>
      <c r="W203" s="16">
        <f t="shared" si="188"/>
        <v>10000</v>
      </c>
      <c r="X203" s="16">
        <f t="shared" si="188"/>
        <v>10000</v>
      </c>
      <c r="Y203" s="16">
        <f t="shared" si="188"/>
        <v>10000</v>
      </c>
      <c r="Z203" s="16">
        <f t="shared" si="188"/>
        <v>10000</v>
      </c>
      <c r="AA203" s="16">
        <f t="shared" si="188"/>
        <v>10000</v>
      </c>
      <c r="AB203" s="16">
        <f t="shared" si="188"/>
        <v>10000</v>
      </c>
      <c r="AC203" s="16">
        <f t="shared" si="188"/>
        <v>10000</v>
      </c>
      <c r="AD203" s="16">
        <f t="shared" si="188"/>
        <v>10000</v>
      </c>
      <c r="AE203" s="16">
        <f t="shared" si="188"/>
        <v>10000</v>
      </c>
      <c r="AF203" s="16">
        <f t="shared" si="188"/>
        <v>10000</v>
      </c>
      <c r="AG203" s="5"/>
      <c r="AH203" s="5"/>
      <c r="AI203" s="5"/>
      <c r="AJ203" s="5"/>
      <c r="AK203" s="5"/>
      <c r="AL203" s="5"/>
      <c r="AM203" s="5"/>
      <c r="AN203" s="5"/>
      <c r="AO203" s="5"/>
      <c r="AP203" s="5"/>
    </row>
    <row r="204" spans="2:42" ht="30" x14ac:dyDescent="0.25">
      <c r="B204" s="23" t="s">
        <v>24</v>
      </c>
      <c r="C204" s="19">
        <f>C201+C202-C203</f>
        <v>10000</v>
      </c>
      <c r="D204" s="19">
        <f t="shared" ref="D204:Q204" si="189">D201+D202-D203</f>
        <v>10000</v>
      </c>
      <c r="E204" s="19">
        <f t="shared" si="189"/>
        <v>179125</v>
      </c>
      <c r="F204" s="19">
        <f t="shared" si="189"/>
        <v>179125</v>
      </c>
      <c r="G204" s="19">
        <f t="shared" si="189"/>
        <v>179125</v>
      </c>
      <c r="H204" s="19">
        <f t="shared" si="189"/>
        <v>179125</v>
      </c>
      <c r="I204" s="19">
        <f t="shared" si="189"/>
        <v>179125</v>
      </c>
      <c r="J204" s="19">
        <f t="shared" si="189"/>
        <v>179125</v>
      </c>
      <c r="K204" s="19">
        <f t="shared" si="189"/>
        <v>179125</v>
      </c>
      <c r="L204" s="19">
        <f t="shared" si="189"/>
        <v>179125</v>
      </c>
      <c r="M204" s="19">
        <f t="shared" si="189"/>
        <v>179125</v>
      </c>
      <c r="N204" s="19">
        <f t="shared" si="189"/>
        <v>179125</v>
      </c>
      <c r="O204" s="19">
        <f t="shared" si="189"/>
        <v>179125</v>
      </c>
      <c r="P204" s="19">
        <f t="shared" si="189"/>
        <v>179125</v>
      </c>
      <c r="Q204" s="19">
        <f t="shared" si="189"/>
        <v>179125</v>
      </c>
      <c r="R204" s="19">
        <f t="shared" ref="R204:AF204" si="190">R201+R202-R203</f>
        <v>179125</v>
      </c>
      <c r="S204" s="19">
        <f t="shared" si="190"/>
        <v>179125</v>
      </c>
      <c r="T204" s="19">
        <f t="shared" si="190"/>
        <v>179125</v>
      </c>
      <c r="U204" s="19">
        <f t="shared" si="190"/>
        <v>179125</v>
      </c>
      <c r="V204" s="19">
        <f t="shared" si="190"/>
        <v>179125</v>
      </c>
      <c r="W204" s="19">
        <f t="shared" si="190"/>
        <v>179125</v>
      </c>
      <c r="X204" s="19">
        <f t="shared" si="190"/>
        <v>179125</v>
      </c>
      <c r="Y204" s="19">
        <f t="shared" si="190"/>
        <v>179125</v>
      </c>
      <c r="Z204" s="19">
        <f t="shared" si="190"/>
        <v>179125</v>
      </c>
      <c r="AA204" s="19">
        <f t="shared" si="190"/>
        <v>179125</v>
      </c>
      <c r="AB204" s="19">
        <f t="shared" si="190"/>
        <v>179125</v>
      </c>
      <c r="AC204" s="19">
        <f t="shared" si="190"/>
        <v>179125</v>
      </c>
      <c r="AD204" s="19">
        <f t="shared" si="190"/>
        <v>179125</v>
      </c>
      <c r="AE204" s="19">
        <f t="shared" si="190"/>
        <v>179125</v>
      </c>
      <c r="AF204" s="19">
        <f t="shared" si="190"/>
        <v>179124.99999999627</v>
      </c>
      <c r="AG204" s="5"/>
      <c r="AH204" s="5"/>
      <c r="AI204" s="5"/>
      <c r="AJ204" s="5"/>
      <c r="AK204" s="5"/>
      <c r="AL204" s="5"/>
      <c r="AM204" s="5"/>
      <c r="AN204" s="5"/>
      <c r="AO204" s="5"/>
      <c r="AP204" s="5"/>
    </row>
    <row r="205" spans="2:42" ht="15" x14ac:dyDescent="0.25">
      <c r="B205" s="8" t="s">
        <v>25</v>
      </c>
      <c r="C205" s="16">
        <f>C190</f>
        <v>0</v>
      </c>
      <c r="D205" s="16">
        <f t="shared" ref="D205:Q205" si="191">D190</f>
        <v>0</v>
      </c>
      <c r="E205" s="16">
        <f t="shared" si="191"/>
        <v>0</v>
      </c>
      <c r="F205" s="16">
        <f t="shared" si="191"/>
        <v>0</v>
      </c>
      <c r="G205" s="16">
        <f t="shared" si="191"/>
        <v>0</v>
      </c>
      <c r="H205" s="16">
        <f t="shared" si="191"/>
        <v>0</v>
      </c>
      <c r="I205" s="16">
        <f t="shared" si="191"/>
        <v>0</v>
      </c>
      <c r="J205" s="16">
        <f t="shared" si="191"/>
        <v>0</v>
      </c>
      <c r="K205" s="16">
        <f t="shared" si="191"/>
        <v>0</v>
      </c>
      <c r="L205" s="16">
        <f t="shared" si="191"/>
        <v>0</v>
      </c>
      <c r="M205" s="16">
        <f t="shared" si="191"/>
        <v>0</v>
      </c>
      <c r="N205" s="16">
        <f t="shared" si="191"/>
        <v>0</v>
      </c>
      <c r="O205" s="16">
        <f t="shared" si="191"/>
        <v>0</v>
      </c>
      <c r="P205" s="16">
        <f t="shared" si="191"/>
        <v>0</v>
      </c>
      <c r="Q205" s="16">
        <f t="shared" si="191"/>
        <v>0</v>
      </c>
      <c r="R205" s="16">
        <f t="shared" ref="R205:AF205" si="192">R190</f>
        <v>0</v>
      </c>
      <c r="S205" s="16">
        <f t="shared" si="192"/>
        <v>0</v>
      </c>
      <c r="T205" s="16">
        <f t="shared" si="192"/>
        <v>0</v>
      </c>
      <c r="U205" s="16">
        <f t="shared" si="192"/>
        <v>0</v>
      </c>
      <c r="V205" s="16">
        <f t="shared" si="192"/>
        <v>0</v>
      </c>
      <c r="W205" s="16">
        <f t="shared" si="192"/>
        <v>0</v>
      </c>
      <c r="X205" s="16">
        <f t="shared" si="192"/>
        <v>0</v>
      </c>
      <c r="Y205" s="16">
        <f t="shared" si="192"/>
        <v>0</v>
      </c>
      <c r="Z205" s="16">
        <f t="shared" si="192"/>
        <v>0</v>
      </c>
      <c r="AA205" s="16">
        <f t="shared" si="192"/>
        <v>0</v>
      </c>
      <c r="AB205" s="16">
        <f t="shared" si="192"/>
        <v>0</v>
      </c>
      <c r="AC205" s="16">
        <f t="shared" si="192"/>
        <v>0</v>
      </c>
      <c r="AD205" s="16">
        <f t="shared" si="192"/>
        <v>0</v>
      </c>
      <c r="AE205" s="16">
        <f t="shared" si="192"/>
        <v>0</v>
      </c>
      <c r="AF205" s="16">
        <f t="shared" si="192"/>
        <v>0</v>
      </c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r="206" spans="2:42" ht="15" x14ac:dyDescent="0.25">
      <c r="B206" s="8" t="s">
        <v>26</v>
      </c>
      <c r="C206" s="16">
        <f>C191</f>
        <v>0</v>
      </c>
      <c r="D206" s="16">
        <f t="shared" ref="D206:Q206" si="193">D191</f>
        <v>0</v>
      </c>
      <c r="E206" s="16">
        <f t="shared" si="193"/>
        <v>0</v>
      </c>
      <c r="F206" s="16">
        <f t="shared" si="193"/>
        <v>0</v>
      </c>
      <c r="G206" s="16">
        <f t="shared" si="193"/>
        <v>0</v>
      </c>
      <c r="H206" s="16">
        <f t="shared" si="193"/>
        <v>0</v>
      </c>
      <c r="I206" s="16">
        <f t="shared" si="193"/>
        <v>0</v>
      </c>
      <c r="J206" s="16">
        <f t="shared" si="193"/>
        <v>0</v>
      </c>
      <c r="K206" s="16">
        <f t="shared" si="193"/>
        <v>0</v>
      </c>
      <c r="L206" s="16">
        <f t="shared" si="193"/>
        <v>0</v>
      </c>
      <c r="M206" s="16">
        <f t="shared" si="193"/>
        <v>0</v>
      </c>
      <c r="N206" s="16">
        <f t="shared" si="193"/>
        <v>0</v>
      </c>
      <c r="O206" s="16">
        <f t="shared" si="193"/>
        <v>0</v>
      </c>
      <c r="P206" s="16">
        <f t="shared" si="193"/>
        <v>0</v>
      </c>
      <c r="Q206" s="16">
        <f t="shared" si="193"/>
        <v>0</v>
      </c>
      <c r="R206" s="16">
        <f t="shared" ref="R206:AF206" si="194">R191</f>
        <v>0</v>
      </c>
      <c r="S206" s="16">
        <f t="shared" si="194"/>
        <v>0</v>
      </c>
      <c r="T206" s="16">
        <f t="shared" si="194"/>
        <v>0</v>
      </c>
      <c r="U206" s="16">
        <f t="shared" si="194"/>
        <v>0</v>
      </c>
      <c r="V206" s="16">
        <f t="shared" si="194"/>
        <v>0</v>
      </c>
      <c r="W206" s="16">
        <f t="shared" si="194"/>
        <v>0</v>
      </c>
      <c r="X206" s="16">
        <f t="shared" si="194"/>
        <v>0</v>
      </c>
      <c r="Y206" s="16">
        <f t="shared" si="194"/>
        <v>0</v>
      </c>
      <c r="Z206" s="16">
        <f t="shared" si="194"/>
        <v>0</v>
      </c>
      <c r="AA206" s="16">
        <f t="shared" si="194"/>
        <v>0</v>
      </c>
      <c r="AB206" s="16">
        <f t="shared" si="194"/>
        <v>0</v>
      </c>
      <c r="AC206" s="16">
        <f t="shared" si="194"/>
        <v>0</v>
      </c>
      <c r="AD206" s="16">
        <f t="shared" si="194"/>
        <v>0</v>
      </c>
      <c r="AE206" s="16">
        <f t="shared" si="194"/>
        <v>0</v>
      </c>
      <c r="AF206" s="16">
        <f t="shared" si="194"/>
        <v>0</v>
      </c>
      <c r="AG206" s="5"/>
      <c r="AH206" s="5"/>
      <c r="AI206" s="5"/>
      <c r="AJ206" s="5"/>
      <c r="AK206" s="5"/>
      <c r="AL206" s="5"/>
      <c r="AM206" s="5"/>
      <c r="AN206" s="5"/>
      <c r="AO206" s="5"/>
      <c r="AP206" s="5"/>
    </row>
    <row r="207" spans="2:42" ht="30" x14ac:dyDescent="0.25">
      <c r="B207" s="23" t="s">
        <v>27</v>
      </c>
      <c r="C207" s="19">
        <f>C204+C205-C206</f>
        <v>10000</v>
      </c>
      <c r="D207" s="19">
        <f t="shared" ref="D207:Q207" si="195">D204+D205-D206</f>
        <v>10000</v>
      </c>
      <c r="E207" s="19">
        <f t="shared" si="195"/>
        <v>179125</v>
      </c>
      <c r="F207" s="19">
        <f t="shared" si="195"/>
        <v>179125</v>
      </c>
      <c r="G207" s="19">
        <f t="shared" si="195"/>
        <v>179125</v>
      </c>
      <c r="H207" s="19">
        <f t="shared" si="195"/>
        <v>179125</v>
      </c>
      <c r="I207" s="19">
        <f t="shared" si="195"/>
        <v>179125</v>
      </c>
      <c r="J207" s="19">
        <f t="shared" si="195"/>
        <v>179125</v>
      </c>
      <c r="K207" s="19">
        <f t="shared" si="195"/>
        <v>179125</v>
      </c>
      <c r="L207" s="19">
        <f t="shared" si="195"/>
        <v>179125</v>
      </c>
      <c r="M207" s="19">
        <f t="shared" si="195"/>
        <v>179125</v>
      </c>
      <c r="N207" s="19">
        <f t="shared" si="195"/>
        <v>179125</v>
      </c>
      <c r="O207" s="19">
        <f t="shared" si="195"/>
        <v>179125</v>
      </c>
      <c r="P207" s="19">
        <f t="shared" si="195"/>
        <v>179125</v>
      </c>
      <c r="Q207" s="19">
        <f t="shared" si="195"/>
        <v>179125</v>
      </c>
      <c r="R207" s="19">
        <f t="shared" ref="R207:AF207" si="196">R204+R205-R206</f>
        <v>179125</v>
      </c>
      <c r="S207" s="19">
        <f t="shared" si="196"/>
        <v>179125</v>
      </c>
      <c r="T207" s="19">
        <f t="shared" si="196"/>
        <v>179125</v>
      </c>
      <c r="U207" s="19">
        <f t="shared" si="196"/>
        <v>179125</v>
      </c>
      <c r="V207" s="19">
        <f t="shared" si="196"/>
        <v>179125</v>
      </c>
      <c r="W207" s="19">
        <f t="shared" si="196"/>
        <v>179125</v>
      </c>
      <c r="X207" s="19">
        <f t="shared" si="196"/>
        <v>179125</v>
      </c>
      <c r="Y207" s="19">
        <f t="shared" si="196"/>
        <v>179125</v>
      </c>
      <c r="Z207" s="19">
        <f t="shared" si="196"/>
        <v>179125</v>
      </c>
      <c r="AA207" s="19">
        <f t="shared" si="196"/>
        <v>179125</v>
      </c>
      <c r="AB207" s="19">
        <f t="shared" si="196"/>
        <v>179125</v>
      </c>
      <c r="AC207" s="19">
        <f t="shared" si="196"/>
        <v>179125</v>
      </c>
      <c r="AD207" s="19">
        <f t="shared" si="196"/>
        <v>179125</v>
      </c>
      <c r="AE207" s="19">
        <f t="shared" si="196"/>
        <v>179125</v>
      </c>
      <c r="AF207" s="19">
        <f t="shared" si="196"/>
        <v>179124.99999999627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</row>
    <row r="208" spans="2:42" ht="45" x14ac:dyDescent="0.25">
      <c r="B208" s="8" t="s">
        <v>28</v>
      </c>
      <c r="C208" s="16">
        <f>C193</f>
        <v>0</v>
      </c>
      <c r="D208" s="16">
        <f t="shared" ref="D208:Q208" si="197">D193</f>
        <v>0</v>
      </c>
      <c r="E208" s="16">
        <f t="shared" si="197"/>
        <v>0</v>
      </c>
      <c r="F208" s="16">
        <f t="shared" si="197"/>
        <v>0</v>
      </c>
      <c r="G208" s="16">
        <f t="shared" si="197"/>
        <v>0</v>
      </c>
      <c r="H208" s="16">
        <f t="shared" si="197"/>
        <v>0</v>
      </c>
      <c r="I208" s="16">
        <f t="shared" si="197"/>
        <v>0</v>
      </c>
      <c r="J208" s="16">
        <f t="shared" si="197"/>
        <v>0</v>
      </c>
      <c r="K208" s="16">
        <f t="shared" si="197"/>
        <v>0</v>
      </c>
      <c r="L208" s="16">
        <f t="shared" si="197"/>
        <v>0</v>
      </c>
      <c r="M208" s="16">
        <f t="shared" si="197"/>
        <v>0</v>
      </c>
      <c r="N208" s="16">
        <f t="shared" si="197"/>
        <v>0</v>
      </c>
      <c r="O208" s="16">
        <f t="shared" si="197"/>
        <v>0</v>
      </c>
      <c r="P208" s="16">
        <f t="shared" si="197"/>
        <v>0</v>
      </c>
      <c r="Q208" s="16">
        <f t="shared" si="197"/>
        <v>0</v>
      </c>
      <c r="R208" s="16">
        <f t="shared" ref="R208:AF208" si="198">R193</f>
        <v>0</v>
      </c>
      <c r="S208" s="16">
        <f t="shared" si="198"/>
        <v>0</v>
      </c>
      <c r="T208" s="16">
        <f t="shared" si="198"/>
        <v>0</v>
      </c>
      <c r="U208" s="16">
        <f t="shared" si="198"/>
        <v>0</v>
      </c>
      <c r="V208" s="16">
        <f t="shared" si="198"/>
        <v>0</v>
      </c>
      <c r="W208" s="16">
        <f t="shared" si="198"/>
        <v>0</v>
      </c>
      <c r="X208" s="16">
        <f t="shared" si="198"/>
        <v>0</v>
      </c>
      <c r="Y208" s="16">
        <f t="shared" si="198"/>
        <v>0</v>
      </c>
      <c r="Z208" s="16">
        <f t="shared" si="198"/>
        <v>0</v>
      </c>
      <c r="AA208" s="16">
        <f t="shared" si="198"/>
        <v>0</v>
      </c>
      <c r="AB208" s="16">
        <f t="shared" si="198"/>
        <v>0</v>
      </c>
      <c r="AC208" s="16">
        <f t="shared" si="198"/>
        <v>0</v>
      </c>
      <c r="AD208" s="16">
        <f t="shared" si="198"/>
        <v>0</v>
      </c>
      <c r="AE208" s="16">
        <f t="shared" si="198"/>
        <v>0</v>
      </c>
      <c r="AF208" s="16">
        <f t="shared" si="198"/>
        <v>0</v>
      </c>
      <c r="AG208" s="5"/>
      <c r="AH208" s="5"/>
      <c r="AI208" s="5"/>
      <c r="AJ208" s="5"/>
      <c r="AK208" s="5"/>
      <c r="AL208" s="5"/>
      <c r="AM208" s="5"/>
      <c r="AN208" s="5"/>
      <c r="AO208" s="5"/>
      <c r="AP208" s="5"/>
    </row>
    <row r="209" spans="2:42" ht="15" x14ac:dyDescent="0.25">
      <c r="B209" s="23" t="s">
        <v>29</v>
      </c>
      <c r="C209" s="19">
        <f>C207+C208</f>
        <v>10000</v>
      </c>
      <c r="D209" s="19">
        <f t="shared" ref="D209:Q209" si="199">D207+D208</f>
        <v>10000</v>
      </c>
      <c r="E209" s="19">
        <f t="shared" si="199"/>
        <v>179125</v>
      </c>
      <c r="F209" s="19">
        <f t="shared" si="199"/>
        <v>179125</v>
      </c>
      <c r="G209" s="19">
        <f t="shared" si="199"/>
        <v>179125</v>
      </c>
      <c r="H209" s="19">
        <f t="shared" si="199"/>
        <v>179125</v>
      </c>
      <c r="I209" s="19">
        <f t="shared" si="199"/>
        <v>179125</v>
      </c>
      <c r="J209" s="19">
        <f t="shared" si="199"/>
        <v>179125</v>
      </c>
      <c r="K209" s="19">
        <f t="shared" si="199"/>
        <v>179125</v>
      </c>
      <c r="L209" s="19">
        <f t="shared" si="199"/>
        <v>179125</v>
      </c>
      <c r="M209" s="19">
        <f t="shared" si="199"/>
        <v>179125</v>
      </c>
      <c r="N209" s="19">
        <f t="shared" si="199"/>
        <v>179125</v>
      </c>
      <c r="O209" s="19">
        <f t="shared" si="199"/>
        <v>179125</v>
      </c>
      <c r="P209" s="19">
        <f t="shared" si="199"/>
        <v>179125</v>
      </c>
      <c r="Q209" s="19">
        <f t="shared" si="199"/>
        <v>179125</v>
      </c>
      <c r="R209" s="19">
        <f t="shared" ref="R209:AF209" si="200">R207+R208</f>
        <v>179125</v>
      </c>
      <c r="S209" s="19">
        <f t="shared" si="200"/>
        <v>179125</v>
      </c>
      <c r="T209" s="19">
        <f t="shared" si="200"/>
        <v>179125</v>
      </c>
      <c r="U209" s="19">
        <f t="shared" si="200"/>
        <v>179125</v>
      </c>
      <c r="V209" s="19">
        <f t="shared" si="200"/>
        <v>179125</v>
      </c>
      <c r="W209" s="19">
        <f t="shared" si="200"/>
        <v>179125</v>
      </c>
      <c r="X209" s="19">
        <f t="shared" si="200"/>
        <v>179125</v>
      </c>
      <c r="Y209" s="19">
        <f t="shared" si="200"/>
        <v>179125</v>
      </c>
      <c r="Z209" s="19">
        <f t="shared" si="200"/>
        <v>179125</v>
      </c>
      <c r="AA209" s="19">
        <f t="shared" si="200"/>
        <v>179125</v>
      </c>
      <c r="AB209" s="19">
        <f t="shared" si="200"/>
        <v>179125</v>
      </c>
      <c r="AC209" s="19">
        <f t="shared" si="200"/>
        <v>179125</v>
      </c>
      <c r="AD209" s="19">
        <f t="shared" si="200"/>
        <v>179125</v>
      </c>
      <c r="AE209" s="19">
        <f t="shared" si="200"/>
        <v>179125</v>
      </c>
      <c r="AF209" s="19">
        <f t="shared" si="200"/>
        <v>179124.99999999627</v>
      </c>
      <c r="AG209" s="5"/>
      <c r="AH209" s="5"/>
      <c r="AI209" s="5"/>
      <c r="AJ209" s="5"/>
      <c r="AK209" s="5"/>
      <c r="AL209" s="5"/>
      <c r="AM209" s="5"/>
      <c r="AN209" s="5"/>
      <c r="AO209" s="5"/>
      <c r="AP209" s="5"/>
    </row>
    <row r="210" spans="2:42" ht="30" x14ac:dyDescent="0.25">
      <c r="B210" s="8" t="s">
        <v>30</v>
      </c>
      <c r="C210" s="16">
        <f>ROUND(IF(C209&gt;0,C209*założenia!C22,0),0)</f>
        <v>1900</v>
      </c>
      <c r="D210" s="16">
        <f>ROUND(IF(D209&gt;0,D209*założenia!D22,0),0)</f>
        <v>1900</v>
      </c>
      <c r="E210" s="16">
        <f>ROUND(IF(E209&gt;0,E209*założenia!E22,0),0)</f>
        <v>34034</v>
      </c>
      <c r="F210" s="16">
        <f>ROUND(IF(F209&gt;0,F209*założenia!F22,0),0)</f>
        <v>34034</v>
      </c>
      <c r="G210" s="16">
        <f>ROUND(IF(G209&gt;0,G209*założenia!G22,0),0)</f>
        <v>34034</v>
      </c>
      <c r="H210" s="16">
        <f>ROUND(IF(H209&gt;0,H209*założenia!H22,0),0)</f>
        <v>34034</v>
      </c>
      <c r="I210" s="16">
        <f>ROUND(IF(I209&gt;0,I209*założenia!I22,0),0)</f>
        <v>34034</v>
      </c>
      <c r="J210" s="16">
        <f>ROUND(IF(J209&gt;0,J209*założenia!J22,0),0)</f>
        <v>34034</v>
      </c>
      <c r="K210" s="16">
        <f>ROUND(IF(K209&gt;0,K209*założenia!K22,0),0)</f>
        <v>34034</v>
      </c>
      <c r="L210" s="16">
        <f>ROUND(IF(L209&gt;0,L209*założenia!L22,0),0)</f>
        <v>34034</v>
      </c>
      <c r="M210" s="16">
        <f>ROUND(IF(M209&gt;0,M209*założenia!M22,0),0)</f>
        <v>34034</v>
      </c>
      <c r="N210" s="16">
        <f>ROUND(IF(N209&gt;0,N209*założenia!N22,0),0)</f>
        <v>34034</v>
      </c>
      <c r="O210" s="16">
        <f>ROUND(IF(O209&gt;0,O209*założenia!O22,0),0)</f>
        <v>34034</v>
      </c>
      <c r="P210" s="16">
        <f>ROUND(IF(P209&gt;0,P209*założenia!P22,0),0)</f>
        <v>34034</v>
      </c>
      <c r="Q210" s="16">
        <f>ROUND(IF(Q209&gt;0,Q209*założenia!Q22,0),0)</f>
        <v>34034</v>
      </c>
      <c r="R210" s="16">
        <f>ROUND(IF(R209&gt;0,R209*założenia!R22,0),0)</f>
        <v>34034</v>
      </c>
      <c r="S210" s="16">
        <f>ROUND(IF(S209&gt;0,S209*założenia!S22,0),0)</f>
        <v>34034</v>
      </c>
      <c r="T210" s="16">
        <f>ROUND(IF(T209&gt;0,T209*założenia!T22,0),0)</f>
        <v>34034</v>
      </c>
      <c r="U210" s="16">
        <f>ROUND(IF(U209&gt;0,U209*założenia!U22,0),0)</f>
        <v>34034</v>
      </c>
      <c r="V210" s="16">
        <f>ROUND(IF(V209&gt;0,V209*założenia!V22,0),0)</f>
        <v>34034</v>
      </c>
      <c r="W210" s="16">
        <f>ROUND(IF(W209&gt;0,W209*założenia!W22,0),0)</f>
        <v>34034</v>
      </c>
      <c r="X210" s="16">
        <f>ROUND(IF(X209&gt;0,X209*założenia!X22,0),0)</f>
        <v>34034</v>
      </c>
      <c r="Y210" s="16">
        <f>ROUND(IF(Y209&gt;0,Y209*założenia!Y22,0),0)</f>
        <v>34034</v>
      </c>
      <c r="Z210" s="16">
        <f>ROUND(IF(Z209&gt;0,Z209*założenia!Z22,0),0)</f>
        <v>34034</v>
      </c>
      <c r="AA210" s="16">
        <f>ROUND(IF(AA209&gt;0,AA209*założenia!AA22,0),0)</f>
        <v>34034</v>
      </c>
      <c r="AB210" s="16">
        <f>ROUND(IF(AB209&gt;0,AB209*założenia!AB22,0),0)</f>
        <v>34034</v>
      </c>
      <c r="AC210" s="16">
        <f>ROUND(IF(AC209&gt;0,AC209*założenia!AC22,0),0)</f>
        <v>34034</v>
      </c>
      <c r="AD210" s="16">
        <f>ROUND(IF(AD209&gt;0,AD209*założenia!AD22,0),0)</f>
        <v>34034</v>
      </c>
      <c r="AE210" s="16">
        <f>ROUND(IF(AE209&gt;0,AE209*założenia!AE22,0),0)</f>
        <v>34034</v>
      </c>
      <c r="AF210" s="16">
        <f>ROUND(IF(AF209&gt;0,AF209*założenia!AF22,0),0)</f>
        <v>34034</v>
      </c>
      <c r="AG210" s="5"/>
      <c r="AH210" s="5"/>
      <c r="AI210" s="5"/>
      <c r="AJ210" s="5"/>
      <c r="AK210" s="5"/>
      <c r="AL210" s="5"/>
      <c r="AM210" s="5"/>
      <c r="AN210" s="5"/>
      <c r="AO210" s="5"/>
      <c r="AP210" s="5"/>
    </row>
    <row r="211" spans="2:42" ht="15" x14ac:dyDescent="0.25">
      <c r="B211" s="23" t="s">
        <v>31</v>
      </c>
      <c r="C211" s="19">
        <f>C209-C210</f>
        <v>8100</v>
      </c>
      <c r="D211" s="19">
        <f t="shared" ref="D211:Q211" si="201">D209-D210</f>
        <v>8100</v>
      </c>
      <c r="E211" s="19">
        <f t="shared" si="201"/>
        <v>145091</v>
      </c>
      <c r="F211" s="19">
        <f t="shared" si="201"/>
        <v>145091</v>
      </c>
      <c r="G211" s="19">
        <f t="shared" si="201"/>
        <v>145091</v>
      </c>
      <c r="H211" s="19">
        <f t="shared" si="201"/>
        <v>145091</v>
      </c>
      <c r="I211" s="19">
        <f t="shared" si="201"/>
        <v>145091</v>
      </c>
      <c r="J211" s="19">
        <f t="shared" si="201"/>
        <v>145091</v>
      </c>
      <c r="K211" s="19">
        <f t="shared" si="201"/>
        <v>145091</v>
      </c>
      <c r="L211" s="19">
        <f t="shared" si="201"/>
        <v>145091</v>
      </c>
      <c r="M211" s="19">
        <f t="shared" si="201"/>
        <v>145091</v>
      </c>
      <c r="N211" s="19">
        <f t="shared" si="201"/>
        <v>145091</v>
      </c>
      <c r="O211" s="19">
        <f t="shared" si="201"/>
        <v>145091</v>
      </c>
      <c r="P211" s="19">
        <f t="shared" si="201"/>
        <v>145091</v>
      </c>
      <c r="Q211" s="19">
        <f t="shared" si="201"/>
        <v>145091</v>
      </c>
      <c r="R211" s="19">
        <f t="shared" ref="R211:AF211" si="202">R209-R210</f>
        <v>145091</v>
      </c>
      <c r="S211" s="19">
        <f t="shared" si="202"/>
        <v>145091</v>
      </c>
      <c r="T211" s="19">
        <f t="shared" si="202"/>
        <v>145091</v>
      </c>
      <c r="U211" s="19">
        <f t="shared" si="202"/>
        <v>145091</v>
      </c>
      <c r="V211" s="19">
        <f t="shared" si="202"/>
        <v>145091</v>
      </c>
      <c r="W211" s="19">
        <f t="shared" si="202"/>
        <v>145091</v>
      </c>
      <c r="X211" s="19">
        <f t="shared" si="202"/>
        <v>145091</v>
      </c>
      <c r="Y211" s="19">
        <f t="shared" si="202"/>
        <v>145091</v>
      </c>
      <c r="Z211" s="19">
        <f t="shared" si="202"/>
        <v>145091</v>
      </c>
      <c r="AA211" s="19">
        <f t="shared" si="202"/>
        <v>145091</v>
      </c>
      <c r="AB211" s="19">
        <f t="shared" si="202"/>
        <v>145091</v>
      </c>
      <c r="AC211" s="19">
        <f t="shared" si="202"/>
        <v>145091</v>
      </c>
      <c r="AD211" s="19">
        <f t="shared" si="202"/>
        <v>145091</v>
      </c>
      <c r="AE211" s="19">
        <f t="shared" si="202"/>
        <v>145091</v>
      </c>
      <c r="AF211" s="19">
        <f t="shared" si="202"/>
        <v>145090.99999999627</v>
      </c>
      <c r="AG211" s="5"/>
      <c r="AH211" s="5"/>
      <c r="AI211" s="5"/>
      <c r="AJ211" s="5"/>
      <c r="AK211" s="5"/>
      <c r="AL211" s="5"/>
      <c r="AM211" s="5"/>
      <c r="AN211" s="5"/>
      <c r="AO211" s="5"/>
      <c r="AP211" s="5"/>
    </row>
    <row r="212" spans="2:42" ht="15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</row>
    <row r="213" spans="2:42" ht="30" x14ac:dyDescent="0.25">
      <c r="B213" s="43" t="s">
        <v>135</v>
      </c>
      <c r="C213" s="7" t="str">
        <f>założenia!C17</f>
        <v>Rok n
2015</v>
      </c>
      <c r="D213" s="7" t="str">
        <f>założenia!D17</f>
        <v>Rok n+1
2016</v>
      </c>
      <c r="E213" s="7" t="str">
        <f>założenia!E17</f>
        <v>Rok n+2
2017</v>
      </c>
      <c r="F213" s="7" t="str">
        <f>założenia!F17</f>
        <v>Rok n+3
2018</v>
      </c>
      <c r="G213" s="7" t="str">
        <f>założenia!G17</f>
        <v>Rok n+4
2019</v>
      </c>
      <c r="H213" s="7" t="str">
        <f>założenia!H17</f>
        <v>Rok n+5
2020</v>
      </c>
      <c r="I213" s="7" t="str">
        <f>założenia!I17</f>
        <v>Rok n+6
2021</v>
      </c>
      <c r="J213" s="7" t="str">
        <f>założenia!J17</f>
        <v>Rok n+7
2022</v>
      </c>
      <c r="K213" s="7" t="str">
        <f>założenia!K17</f>
        <v>Rok n+8
2023</v>
      </c>
      <c r="L213" s="7" t="str">
        <f>założenia!L17</f>
        <v>Rok n+9
2024</v>
      </c>
      <c r="M213" s="7" t="str">
        <f>założenia!M17</f>
        <v>Rok n+10
2025</v>
      </c>
      <c r="N213" s="7" t="str">
        <f>założenia!N17</f>
        <v>Rok n+11
2026</v>
      </c>
      <c r="O213" s="7" t="str">
        <f>założenia!O17</f>
        <v>Rok n+12
2027</v>
      </c>
      <c r="P213" s="7" t="str">
        <f>założenia!P17</f>
        <v>Rok n+13
2028</v>
      </c>
      <c r="Q213" s="7" t="str">
        <f>założenia!Q17</f>
        <v>Rok n+14
2029</v>
      </c>
      <c r="R213" s="7" t="str">
        <f>założenia!R17</f>
        <v>Rok n+15
2030</v>
      </c>
      <c r="S213" s="7" t="str">
        <f>założenia!S17</f>
        <v>Rok n+16
2031</v>
      </c>
      <c r="T213" s="7" t="str">
        <f>założenia!T17</f>
        <v>Rok n+17
2032</v>
      </c>
      <c r="U213" s="7" t="str">
        <f>założenia!U17</f>
        <v>Rok n+18
2033</v>
      </c>
      <c r="V213" s="7" t="str">
        <f>założenia!V17</f>
        <v>Rok n+19
2034</v>
      </c>
      <c r="W213" s="7" t="str">
        <f>założenia!W17</f>
        <v>Rok n+20
2035</v>
      </c>
      <c r="X213" s="7" t="str">
        <f>założenia!X17</f>
        <v>Rok n+21
2036</v>
      </c>
      <c r="Y213" s="7" t="str">
        <f>założenia!Y17</f>
        <v>Rok n+22
2037</v>
      </c>
      <c r="Z213" s="7" t="str">
        <f>założenia!Z17</f>
        <v>Rok n+23
2038</v>
      </c>
      <c r="AA213" s="7" t="str">
        <f>założenia!AA17</f>
        <v>Rok n+24
2039</v>
      </c>
      <c r="AB213" s="7" t="str">
        <f>założenia!AB17</f>
        <v>Rok n+25
2040</v>
      </c>
      <c r="AC213" s="7" t="str">
        <f>założenia!AC17</f>
        <v>Rok n+26
2041</v>
      </c>
      <c r="AD213" s="7" t="str">
        <f>założenia!AD17</f>
        <v>Rok n+27
2042</v>
      </c>
      <c r="AE213" s="7" t="str">
        <f>założenia!AE17</f>
        <v>Rok n+28
2043</v>
      </c>
      <c r="AF213" s="7" t="str">
        <f>założenia!AF17</f>
        <v>Rok n+29
2044</v>
      </c>
      <c r="AG213" s="5"/>
      <c r="AH213" s="5"/>
      <c r="AI213" s="5"/>
      <c r="AJ213" s="5"/>
      <c r="AK213" s="5"/>
      <c r="AL213" s="5"/>
      <c r="AM213" s="5"/>
      <c r="AN213" s="5"/>
      <c r="AO213" s="5"/>
      <c r="AP213" s="5"/>
    </row>
    <row r="214" spans="2:42" ht="30" x14ac:dyDescent="0.25">
      <c r="B214" s="8" t="s">
        <v>17</v>
      </c>
      <c r="C214" s="16">
        <f>C199-C184</f>
        <v>0</v>
      </c>
      <c r="D214" s="16">
        <f t="shared" ref="D214:Q214" si="203">D199-D184</f>
        <v>0</v>
      </c>
      <c r="E214" s="16">
        <f t="shared" si="203"/>
        <v>231125</v>
      </c>
      <c r="F214" s="16">
        <f t="shared" si="203"/>
        <v>231125</v>
      </c>
      <c r="G214" s="16">
        <f t="shared" si="203"/>
        <v>231125</v>
      </c>
      <c r="H214" s="16">
        <f t="shared" si="203"/>
        <v>231125</v>
      </c>
      <c r="I214" s="16">
        <f t="shared" si="203"/>
        <v>231125</v>
      </c>
      <c r="J214" s="16">
        <f t="shared" si="203"/>
        <v>231125</v>
      </c>
      <c r="K214" s="16">
        <f t="shared" si="203"/>
        <v>231125</v>
      </c>
      <c r="L214" s="16">
        <f t="shared" si="203"/>
        <v>231125</v>
      </c>
      <c r="M214" s="16">
        <f t="shared" si="203"/>
        <v>231125</v>
      </c>
      <c r="N214" s="16">
        <f t="shared" si="203"/>
        <v>231125</v>
      </c>
      <c r="O214" s="16">
        <f t="shared" si="203"/>
        <v>231125</v>
      </c>
      <c r="P214" s="16">
        <f t="shared" si="203"/>
        <v>231125</v>
      </c>
      <c r="Q214" s="16">
        <f t="shared" si="203"/>
        <v>231125</v>
      </c>
      <c r="R214" s="16">
        <f t="shared" ref="R214:AF214" si="204">R199-R184</f>
        <v>231125</v>
      </c>
      <c r="S214" s="16">
        <f t="shared" si="204"/>
        <v>231125</v>
      </c>
      <c r="T214" s="16">
        <f t="shared" si="204"/>
        <v>231125</v>
      </c>
      <c r="U214" s="16">
        <f t="shared" si="204"/>
        <v>231125</v>
      </c>
      <c r="V214" s="16">
        <f t="shared" si="204"/>
        <v>231125</v>
      </c>
      <c r="W214" s="16">
        <f t="shared" si="204"/>
        <v>231125</v>
      </c>
      <c r="X214" s="16">
        <f t="shared" si="204"/>
        <v>231125</v>
      </c>
      <c r="Y214" s="16">
        <f t="shared" si="204"/>
        <v>231125</v>
      </c>
      <c r="Z214" s="16">
        <f t="shared" si="204"/>
        <v>231125</v>
      </c>
      <c r="AA214" s="16">
        <f t="shared" si="204"/>
        <v>231125</v>
      </c>
      <c r="AB214" s="16">
        <f t="shared" si="204"/>
        <v>231125</v>
      </c>
      <c r="AC214" s="16">
        <f t="shared" si="204"/>
        <v>231125</v>
      </c>
      <c r="AD214" s="16">
        <f t="shared" si="204"/>
        <v>231125</v>
      </c>
      <c r="AE214" s="16">
        <f t="shared" si="204"/>
        <v>231125</v>
      </c>
      <c r="AF214" s="16">
        <f t="shared" si="204"/>
        <v>231125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r="215" spans="2:42" ht="15" x14ac:dyDescent="0.25">
      <c r="B215" s="8" t="s">
        <v>20</v>
      </c>
      <c r="C215" s="16">
        <f>C200-C185</f>
        <v>0</v>
      </c>
      <c r="D215" s="16">
        <f t="shared" ref="D215:Q215" si="205">D200-D185</f>
        <v>0</v>
      </c>
      <c r="E215" s="16">
        <f t="shared" si="205"/>
        <v>62000</v>
      </c>
      <c r="F215" s="16">
        <f t="shared" si="205"/>
        <v>62000</v>
      </c>
      <c r="G215" s="16">
        <f t="shared" si="205"/>
        <v>62000</v>
      </c>
      <c r="H215" s="16">
        <f t="shared" si="205"/>
        <v>62000</v>
      </c>
      <c r="I215" s="16">
        <f t="shared" si="205"/>
        <v>62000</v>
      </c>
      <c r="J215" s="16">
        <f t="shared" si="205"/>
        <v>62000</v>
      </c>
      <c r="K215" s="16">
        <f t="shared" si="205"/>
        <v>62000</v>
      </c>
      <c r="L215" s="16">
        <f t="shared" si="205"/>
        <v>62000</v>
      </c>
      <c r="M215" s="16">
        <f t="shared" si="205"/>
        <v>62000</v>
      </c>
      <c r="N215" s="16">
        <f t="shared" si="205"/>
        <v>62000</v>
      </c>
      <c r="O215" s="16">
        <f t="shared" si="205"/>
        <v>62000</v>
      </c>
      <c r="P215" s="16">
        <f t="shared" si="205"/>
        <v>62000</v>
      </c>
      <c r="Q215" s="16">
        <f t="shared" si="205"/>
        <v>62000</v>
      </c>
      <c r="R215" s="16">
        <f t="shared" ref="R215:AF215" si="206">R200-R185</f>
        <v>62000</v>
      </c>
      <c r="S215" s="16">
        <f t="shared" si="206"/>
        <v>62000</v>
      </c>
      <c r="T215" s="16">
        <f t="shared" si="206"/>
        <v>62000</v>
      </c>
      <c r="U215" s="16">
        <f t="shared" si="206"/>
        <v>62000</v>
      </c>
      <c r="V215" s="16">
        <f t="shared" si="206"/>
        <v>62000</v>
      </c>
      <c r="W215" s="16">
        <f t="shared" si="206"/>
        <v>62000</v>
      </c>
      <c r="X215" s="16">
        <f t="shared" si="206"/>
        <v>62000</v>
      </c>
      <c r="Y215" s="16">
        <f t="shared" si="206"/>
        <v>62000</v>
      </c>
      <c r="Z215" s="16">
        <f t="shared" si="206"/>
        <v>62000</v>
      </c>
      <c r="AA215" s="16">
        <f t="shared" si="206"/>
        <v>62000</v>
      </c>
      <c r="AB215" s="16">
        <f t="shared" si="206"/>
        <v>62000</v>
      </c>
      <c r="AC215" s="16">
        <f t="shared" si="206"/>
        <v>62000</v>
      </c>
      <c r="AD215" s="16">
        <f t="shared" si="206"/>
        <v>62000</v>
      </c>
      <c r="AE215" s="16">
        <f t="shared" si="206"/>
        <v>62000</v>
      </c>
      <c r="AF215" s="16">
        <f t="shared" si="206"/>
        <v>62000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r="216" spans="2:42" ht="15" x14ac:dyDescent="0.25">
      <c r="B216" s="23" t="s">
        <v>21</v>
      </c>
      <c r="C216" s="19">
        <f>C214-C215</f>
        <v>0</v>
      </c>
      <c r="D216" s="19">
        <f t="shared" ref="D216:Q216" si="207">D214-D215</f>
        <v>0</v>
      </c>
      <c r="E216" s="19">
        <f t="shared" si="207"/>
        <v>169125</v>
      </c>
      <c r="F216" s="19">
        <f t="shared" si="207"/>
        <v>169125</v>
      </c>
      <c r="G216" s="19">
        <f t="shared" si="207"/>
        <v>169125</v>
      </c>
      <c r="H216" s="19">
        <f t="shared" si="207"/>
        <v>169125</v>
      </c>
      <c r="I216" s="19">
        <f t="shared" si="207"/>
        <v>169125</v>
      </c>
      <c r="J216" s="19">
        <f t="shared" si="207"/>
        <v>169125</v>
      </c>
      <c r="K216" s="19">
        <f t="shared" si="207"/>
        <v>169125</v>
      </c>
      <c r="L216" s="19">
        <f t="shared" si="207"/>
        <v>169125</v>
      </c>
      <c r="M216" s="19">
        <f t="shared" si="207"/>
        <v>169125</v>
      </c>
      <c r="N216" s="19">
        <f t="shared" si="207"/>
        <v>169125</v>
      </c>
      <c r="O216" s="19">
        <f t="shared" si="207"/>
        <v>169125</v>
      </c>
      <c r="P216" s="19">
        <f t="shared" si="207"/>
        <v>169125</v>
      </c>
      <c r="Q216" s="19">
        <f t="shared" si="207"/>
        <v>169125</v>
      </c>
      <c r="R216" s="19">
        <f t="shared" ref="R216:AF216" si="208">R214-R215</f>
        <v>169125</v>
      </c>
      <c r="S216" s="19">
        <f t="shared" si="208"/>
        <v>169125</v>
      </c>
      <c r="T216" s="19">
        <f t="shared" si="208"/>
        <v>169125</v>
      </c>
      <c r="U216" s="19">
        <f t="shared" si="208"/>
        <v>169125</v>
      </c>
      <c r="V216" s="19">
        <f t="shared" si="208"/>
        <v>169125</v>
      </c>
      <c r="W216" s="19">
        <f t="shared" si="208"/>
        <v>169125</v>
      </c>
      <c r="X216" s="19">
        <f t="shared" si="208"/>
        <v>169125</v>
      </c>
      <c r="Y216" s="19">
        <f t="shared" si="208"/>
        <v>169125</v>
      </c>
      <c r="Z216" s="19">
        <f t="shared" si="208"/>
        <v>169125</v>
      </c>
      <c r="AA216" s="19">
        <f t="shared" si="208"/>
        <v>169125</v>
      </c>
      <c r="AB216" s="19">
        <f t="shared" si="208"/>
        <v>169125</v>
      </c>
      <c r="AC216" s="19">
        <f t="shared" si="208"/>
        <v>169125</v>
      </c>
      <c r="AD216" s="19">
        <f t="shared" si="208"/>
        <v>169125</v>
      </c>
      <c r="AE216" s="19">
        <f t="shared" si="208"/>
        <v>169125</v>
      </c>
      <c r="AF216" s="19">
        <f t="shared" si="208"/>
        <v>169125</v>
      </c>
      <c r="AG216" s="5"/>
      <c r="AH216" s="5"/>
      <c r="AI216" s="5"/>
      <c r="AJ216" s="5"/>
      <c r="AK216" s="5"/>
      <c r="AL216" s="5"/>
      <c r="AM216" s="5"/>
      <c r="AN216" s="5"/>
      <c r="AO216" s="5"/>
      <c r="AP216" s="5"/>
    </row>
    <row r="217" spans="2:42" ht="15" x14ac:dyDescent="0.25">
      <c r="B217" s="8" t="s">
        <v>22</v>
      </c>
      <c r="C217" s="16">
        <f>C202-C187</f>
        <v>0</v>
      </c>
      <c r="D217" s="16">
        <f t="shared" ref="D217:Q217" si="209">D202-D187</f>
        <v>0</v>
      </c>
      <c r="E217" s="16">
        <f t="shared" si="209"/>
        <v>0</v>
      </c>
      <c r="F217" s="16">
        <f t="shared" si="209"/>
        <v>0</v>
      </c>
      <c r="G217" s="16">
        <f t="shared" si="209"/>
        <v>0</v>
      </c>
      <c r="H217" s="16">
        <f t="shared" si="209"/>
        <v>0</v>
      </c>
      <c r="I217" s="16">
        <f t="shared" si="209"/>
        <v>0</v>
      </c>
      <c r="J217" s="16">
        <f t="shared" si="209"/>
        <v>0</v>
      </c>
      <c r="K217" s="16">
        <f t="shared" si="209"/>
        <v>0</v>
      </c>
      <c r="L217" s="16">
        <f t="shared" si="209"/>
        <v>0</v>
      </c>
      <c r="M217" s="16">
        <f t="shared" si="209"/>
        <v>0</v>
      </c>
      <c r="N217" s="16">
        <f t="shared" si="209"/>
        <v>0</v>
      </c>
      <c r="O217" s="16">
        <f t="shared" si="209"/>
        <v>0</v>
      </c>
      <c r="P217" s="16">
        <f t="shared" si="209"/>
        <v>0</v>
      </c>
      <c r="Q217" s="16">
        <f t="shared" si="209"/>
        <v>0</v>
      </c>
      <c r="R217" s="16">
        <f t="shared" ref="R217:AF217" si="210">R202-R187</f>
        <v>0</v>
      </c>
      <c r="S217" s="16">
        <f t="shared" si="210"/>
        <v>0</v>
      </c>
      <c r="T217" s="16">
        <f t="shared" si="210"/>
        <v>0</v>
      </c>
      <c r="U217" s="16">
        <f t="shared" si="210"/>
        <v>0</v>
      </c>
      <c r="V217" s="16">
        <f t="shared" si="210"/>
        <v>0</v>
      </c>
      <c r="W217" s="16">
        <f t="shared" si="210"/>
        <v>0</v>
      </c>
      <c r="X217" s="16">
        <f t="shared" si="210"/>
        <v>0</v>
      </c>
      <c r="Y217" s="16">
        <f t="shared" si="210"/>
        <v>0</v>
      </c>
      <c r="Z217" s="16">
        <f t="shared" si="210"/>
        <v>0</v>
      </c>
      <c r="AA217" s="16">
        <f t="shared" si="210"/>
        <v>0</v>
      </c>
      <c r="AB217" s="16">
        <f t="shared" si="210"/>
        <v>0</v>
      </c>
      <c r="AC217" s="16">
        <f t="shared" si="210"/>
        <v>0</v>
      </c>
      <c r="AD217" s="16">
        <f t="shared" si="210"/>
        <v>0</v>
      </c>
      <c r="AE217" s="16">
        <f t="shared" si="210"/>
        <v>0</v>
      </c>
      <c r="AF217" s="16">
        <f t="shared" si="210"/>
        <v>0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</row>
    <row r="218" spans="2:42" ht="15" x14ac:dyDescent="0.25">
      <c r="B218" s="8" t="s">
        <v>23</v>
      </c>
      <c r="C218" s="16">
        <f>C203-C188</f>
        <v>0</v>
      </c>
      <c r="D218" s="16">
        <f t="shared" ref="D218:Q218" si="211">D203-D188</f>
        <v>0</v>
      </c>
      <c r="E218" s="16">
        <f t="shared" si="211"/>
        <v>0</v>
      </c>
      <c r="F218" s="16">
        <f t="shared" si="211"/>
        <v>0</v>
      </c>
      <c r="G218" s="16">
        <f t="shared" si="211"/>
        <v>0</v>
      </c>
      <c r="H218" s="16">
        <f t="shared" si="211"/>
        <v>0</v>
      </c>
      <c r="I218" s="16">
        <f t="shared" si="211"/>
        <v>0</v>
      </c>
      <c r="J218" s="16">
        <f t="shared" si="211"/>
        <v>0</v>
      </c>
      <c r="K218" s="16">
        <f t="shared" si="211"/>
        <v>0</v>
      </c>
      <c r="L218" s="16">
        <f t="shared" si="211"/>
        <v>0</v>
      </c>
      <c r="M218" s="16">
        <f t="shared" si="211"/>
        <v>0</v>
      </c>
      <c r="N218" s="16">
        <f t="shared" si="211"/>
        <v>0</v>
      </c>
      <c r="O218" s="16">
        <f t="shared" si="211"/>
        <v>0</v>
      </c>
      <c r="P218" s="16">
        <f t="shared" si="211"/>
        <v>0</v>
      </c>
      <c r="Q218" s="16">
        <f t="shared" si="211"/>
        <v>0</v>
      </c>
      <c r="R218" s="16">
        <f t="shared" ref="R218:AF218" si="212">R203-R188</f>
        <v>0</v>
      </c>
      <c r="S218" s="16">
        <f t="shared" si="212"/>
        <v>0</v>
      </c>
      <c r="T218" s="16">
        <f t="shared" si="212"/>
        <v>0</v>
      </c>
      <c r="U218" s="16">
        <f t="shared" si="212"/>
        <v>0</v>
      </c>
      <c r="V218" s="16">
        <f t="shared" si="212"/>
        <v>0</v>
      </c>
      <c r="W218" s="16">
        <f t="shared" si="212"/>
        <v>0</v>
      </c>
      <c r="X218" s="16">
        <f t="shared" si="212"/>
        <v>0</v>
      </c>
      <c r="Y218" s="16">
        <f t="shared" si="212"/>
        <v>0</v>
      </c>
      <c r="Z218" s="16">
        <f t="shared" si="212"/>
        <v>0</v>
      </c>
      <c r="AA218" s="16">
        <f t="shared" si="212"/>
        <v>0</v>
      </c>
      <c r="AB218" s="16">
        <f t="shared" si="212"/>
        <v>0</v>
      </c>
      <c r="AC218" s="16">
        <f t="shared" si="212"/>
        <v>0</v>
      </c>
      <c r="AD218" s="16">
        <f t="shared" si="212"/>
        <v>0</v>
      </c>
      <c r="AE218" s="16">
        <f t="shared" si="212"/>
        <v>0</v>
      </c>
      <c r="AF218" s="16">
        <f t="shared" si="212"/>
        <v>0</v>
      </c>
      <c r="AG218" s="5"/>
      <c r="AH218" s="5"/>
      <c r="AI218" s="5"/>
      <c r="AJ218" s="5"/>
      <c r="AK218" s="5"/>
      <c r="AL218" s="5"/>
      <c r="AM218" s="5"/>
      <c r="AN218" s="5"/>
      <c r="AO218" s="5"/>
      <c r="AP218" s="5"/>
    </row>
    <row r="219" spans="2:42" ht="30" x14ac:dyDescent="0.25">
      <c r="B219" s="23" t="s">
        <v>24</v>
      </c>
      <c r="C219" s="19">
        <f>C216+C217-C218</f>
        <v>0</v>
      </c>
      <c r="D219" s="19">
        <f t="shared" ref="D219:Q219" si="213">D216+D217-D218</f>
        <v>0</v>
      </c>
      <c r="E219" s="19">
        <f t="shared" si="213"/>
        <v>169125</v>
      </c>
      <c r="F219" s="19">
        <f t="shared" si="213"/>
        <v>169125</v>
      </c>
      <c r="G219" s="19">
        <f t="shared" si="213"/>
        <v>169125</v>
      </c>
      <c r="H219" s="19">
        <f t="shared" si="213"/>
        <v>169125</v>
      </c>
      <c r="I219" s="19">
        <f t="shared" si="213"/>
        <v>169125</v>
      </c>
      <c r="J219" s="19">
        <f t="shared" si="213"/>
        <v>169125</v>
      </c>
      <c r="K219" s="19">
        <f t="shared" si="213"/>
        <v>169125</v>
      </c>
      <c r="L219" s="19">
        <f t="shared" si="213"/>
        <v>169125</v>
      </c>
      <c r="M219" s="19">
        <f t="shared" si="213"/>
        <v>169125</v>
      </c>
      <c r="N219" s="19">
        <f t="shared" si="213"/>
        <v>169125</v>
      </c>
      <c r="O219" s="19">
        <f t="shared" si="213"/>
        <v>169125</v>
      </c>
      <c r="P219" s="19">
        <f t="shared" si="213"/>
        <v>169125</v>
      </c>
      <c r="Q219" s="19">
        <f t="shared" si="213"/>
        <v>169125</v>
      </c>
      <c r="R219" s="19">
        <f t="shared" ref="R219:AF219" si="214">R216+R217-R218</f>
        <v>169125</v>
      </c>
      <c r="S219" s="19">
        <f t="shared" si="214"/>
        <v>169125</v>
      </c>
      <c r="T219" s="19">
        <f t="shared" si="214"/>
        <v>169125</v>
      </c>
      <c r="U219" s="19">
        <f t="shared" si="214"/>
        <v>169125</v>
      </c>
      <c r="V219" s="19">
        <f t="shared" si="214"/>
        <v>169125</v>
      </c>
      <c r="W219" s="19">
        <f t="shared" si="214"/>
        <v>169125</v>
      </c>
      <c r="X219" s="19">
        <f t="shared" si="214"/>
        <v>169125</v>
      </c>
      <c r="Y219" s="19">
        <f t="shared" si="214"/>
        <v>169125</v>
      </c>
      <c r="Z219" s="19">
        <f t="shared" si="214"/>
        <v>169125</v>
      </c>
      <c r="AA219" s="19">
        <f t="shared" si="214"/>
        <v>169125</v>
      </c>
      <c r="AB219" s="19">
        <f t="shared" si="214"/>
        <v>169125</v>
      </c>
      <c r="AC219" s="19">
        <f t="shared" si="214"/>
        <v>169125</v>
      </c>
      <c r="AD219" s="19">
        <f t="shared" si="214"/>
        <v>169125</v>
      </c>
      <c r="AE219" s="19">
        <f t="shared" si="214"/>
        <v>169125</v>
      </c>
      <c r="AF219" s="19">
        <f t="shared" si="214"/>
        <v>169125</v>
      </c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r="220" spans="2:42" ht="15" x14ac:dyDescent="0.25">
      <c r="B220" s="8" t="s">
        <v>25</v>
      </c>
      <c r="C220" s="16">
        <f>C205-C190</f>
        <v>0</v>
      </c>
      <c r="D220" s="16">
        <f t="shared" ref="D220:Q220" si="215">D205-D190</f>
        <v>0</v>
      </c>
      <c r="E220" s="16">
        <f t="shared" si="215"/>
        <v>0</v>
      </c>
      <c r="F220" s="16">
        <f t="shared" si="215"/>
        <v>0</v>
      </c>
      <c r="G220" s="16">
        <f t="shared" si="215"/>
        <v>0</v>
      </c>
      <c r="H220" s="16">
        <f t="shared" si="215"/>
        <v>0</v>
      </c>
      <c r="I220" s="16">
        <f t="shared" si="215"/>
        <v>0</v>
      </c>
      <c r="J220" s="16">
        <f t="shared" si="215"/>
        <v>0</v>
      </c>
      <c r="K220" s="16">
        <f t="shared" si="215"/>
        <v>0</v>
      </c>
      <c r="L220" s="16">
        <f t="shared" si="215"/>
        <v>0</v>
      </c>
      <c r="M220" s="16">
        <f t="shared" si="215"/>
        <v>0</v>
      </c>
      <c r="N220" s="16">
        <f t="shared" si="215"/>
        <v>0</v>
      </c>
      <c r="O220" s="16">
        <f t="shared" si="215"/>
        <v>0</v>
      </c>
      <c r="P220" s="16">
        <f t="shared" si="215"/>
        <v>0</v>
      </c>
      <c r="Q220" s="16">
        <f t="shared" si="215"/>
        <v>0</v>
      </c>
      <c r="R220" s="16">
        <f t="shared" ref="R220:AF220" si="216">R205-R190</f>
        <v>0</v>
      </c>
      <c r="S220" s="16">
        <f t="shared" si="216"/>
        <v>0</v>
      </c>
      <c r="T220" s="16">
        <f t="shared" si="216"/>
        <v>0</v>
      </c>
      <c r="U220" s="16">
        <f t="shared" si="216"/>
        <v>0</v>
      </c>
      <c r="V220" s="16">
        <f t="shared" si="216"/>
        <v>0</v>
      </c>
      <c r="W220" s="16">
        <f t="shared" si="216"/>
        <v>0</v>
      </c>
      <c r="X220" s="16">
        <f t="shared" si="216"/>
        <v>0</v>
      </c>
      <c r="Y220" s="16">
        <f t="shared" si="216"/>
        <v>0</v>
      </c>
      <c r="Z220" s="16">
        <f t="shared" si="216"/>
        <v>0</v>
      </c>
      <c r="AA220" s="16">
        <f t="shared" si="216"/>
        <v>0</v>
      </c>
      <c r="AB220" s="16">
        <f t="shared" si="216"/>
        <v>0</v>
      </c>
      <c r="AC220" s="16">
        <f t="shared" si="216"/>
        <v>0</v>
      </c>
      <c r="AD220" s="16">
        <f t="shared" si="216"/>
        <v>0</v>
      </c>
      <c r="AE220" s="16">
        <f t="shared" si="216"/>
        <v>0</v>
      </c>
      <c r="AF220" s="16">
        <f t="shared" si="216"/>
        <v>0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</row>
    <row r="221" spans="2:42" ht="15" x14ac:dyDescent="0.25">
      <c r="B221" s="8" t="s">
        <v>26</v>
      </c>
      <c r="C221" s="16">
        <f>C206-C191</f>
        <v>0</v>
      </c>
      <c r="D221" s="16">
        <f t="shared" ref="D221:Q221" si="217">D206-D191</f>
        <v>0</v>
      </c>
      <c r="E221" s="16">
        <f t="shared" si="217"/>
        <v>0</v>
      </c>
      <c r="F221" s="16">
        <f t="shared" si="217"/>
        <v>0</v>
      </c>
      <c r="G221" s="16">
        <f t="shared" si="217"/>
        <v>0</v>
      </c>
      <c r="H221" s="16">
        <f t="shared" si="217"/>
        <v>0</v>
      </c>
      <c r="I221" s="16">
        <f t="shared" si="217"/>
        <v>0</v>
      </c>
      <c r="J221" s="16">
        <f t="shared" si="217"/>
        <v>0</v>
      </c>
      <c r="K221" s="16">
        <f t="shared" si="217"/>
        <v>0</v>
      </c>
      <c r="L221" s="16">
        <f t="shared" si="217"/>
        <v>0</v>
      </c>
      <c r="M221" s="16">
        <f t="shared" si="217"/>
        <v>0</v>
      </c>
      <c r="N221" s="16">
        <f t="shared" si="217"/>
        <v>0</v>
      </c>
      <c r="O221" s="16">
        <f t="shared" si="217"/>
        <v>0</v>
      </c>
      <c r="P221" s="16">
        <f t="shared" si="217"/>
        <v>0</v>
      </c>
      <c r="Q221" s="16">
        <f t="shared" si="217"/>
        <v>0</v>
      </c>
      <c r="R221" s="16">
        <f t="shared" ref="R221:AF221" si="218">R206-R191</f>
        <v>0</v>
      </c>
      <c r="S221" s="16">
        <f t="shared" si="218"/>
        <v>0</v>
      </c>
      <c r="T221" s="16">
        <f t="shared" si="218"/>
        <v>0</v>
      </c>
      <c r="U221" s="16">
        <f t="shared" si="218"/>
        <v>0</v>
      </c>
      <c r="V221" s="16">
        <f t="shared" si="218"/>
        <v>0</v>
      </c>
      <c r="W221" s="16">
        <f t="shared" si="218"/>
        <v>0</v>
      </c>
      <c r="X221" s="16">
        <f t="shared" si="218"/>
        <v>0</v>
      </c>
      <c r="Y221" s="16">
        <f t="shared" si="218"/>
        <v>0</v>
      </c>
      <c r="Z221" s="16">
        <f t="shared" si="218"/>
        <v>0</v>
      </c>
      <c r="AA221" s="16">
        <f t="shared" si="218"/>
        <v>0</v>
      </c>
      <c r="AB221" s="16">
        <f t="shared" si="218"/>
        <v>0</v>
      </c>
      <c r="AC221" s="16">
        <f t="shared" si="218"/>
        <v>0</v>
      </c>
      <c r="AD221" s="16">
        <f t="shared" si="218"/>
        <v>0</v>
      </c>
      <c r="AE221" s="16">
        <f t="shared" si="218"/>
        <v>0</v>
      </c>
      <c r="AF221" s="16">
        <f t="shared" si="218"/>
        <v>0</v>
      </c>
      <c r="AG221" s="5"/>
      <c r="AH221" s="5"/>
      <c r="AI221" s="5"/>
      <c r="AJ221" s="5"/>
      <c r="AK221" s="5"/>
      <c r="AL221" s="5"/>
      <c r="AM221" s="5"/>
      <c r="AN221" s="5"/>
      <c r="AO221" s="5"/>
      <c r="AP221" s="5"/>
    </row>
    <row r="222" spans="2:42" ht="30" x14ac:dyDescent="0.25">
      <c r="B222" s="23" t="s">
        <v>27</v>
      </c>
      <c r="C222" s="19">
        <f>C219+C220-C221</f>
        <v>0</v>
      </c>
      <c r="D222" s="19">
        <f t="shared" ref="D222:Q222" si="219">D219+D220-D221</f>
        <v>0</v>
      </c>
      <c r="E222" s="19">
        <f t="shared" si="219"/>
        <v>169125</v>
      </c>
      <c r="F222" s="19">
        <f t="shared" si="219"/>
        <v>169125</v>
      </c>
      <c r="G222" s="19">
        <f t="shared" si="219"/>
        <v>169125</v>
      </c>
      <c r="H222" s="19">
        <f t="shared" si="219"/>
        <v>169125</v>
      </c>
      <c r="I222" s="19">
        <f t="shared" si="219"/>
        <v>169125</v>
      </c>
      <c r="J222" s="19">
        <f t="shared" si="219"/>
        <v>169125</v>
      </c>
      <c r="K222" s="19">
        <f t="shared" si="219"/>
        <v>169125</v>
      </c>
      <c r="L222" s="19">
        <f t="shared" si="219"/>
        <v>169125</v>
      </c>
      <c r="M222" s="19">
        <f t="shared" si="219"/>
        <v>169125</v>
      </c>
      <c r="N222" s="19">
        <f t="shared" si="219"/>
        <v>169125</v>
      </c>
      <c r="O222" s="19">
        <f t="shared" si="219"/>
        <v>169125</v>
      </c>
      <c r="P222" s="19">
        <f t="shared" si="219"/>
        <v>169125</v>
      </c>
      <c r="Q222" s="19">
        <f t="shared" si="219"/>
        <v>169125</v>
      </c>
      <c r="R222" s="19">
        <f t="shared" ref="R222:AF222" si="220">R219+R220-R221</f>
        <v>169125</v>
      </c>
      <c r="S222" s="19">
        <f t="shared" si="220"/>
        <v>169125</v>
      </c>
      <c r="T222" s="19">
        <f t="shared" si="220"/>
        <v>169125</v>
      </c>
      <c r="U222" s="19">
        <f t="shared" si="220"/>
        <v>169125</v>
      </c>
      <c r="V222" s="19">
        <f t="shared" si="220"/>
        <v>169125</v>
      </c>
      <c r="W222" s="19">
        <f t="shared" si="220"/>
        <v>169125</v>
      </c>
      <c r="X222" s="19">
        <f t="shared" si="220"/>
        <v>169125</v>
      </c>
      <c r="Y222" s="19">
        <f t="shared" si="220"/>
        <v>169125</v>
      </c>
      <c r="Z222" s="19">
        <f t="shared" si="220"/>
        <v>169125</v>
      </c>
      <c r="AA222" s="19">
        <f t="shared" si="220"/>
        <v>169125</v>
      </c>
      <c r="AB222" s="19">
        <f t="shared" si="220"/>
        <v>169125</v>
      </c>
      <c r="AC222" s="19">
        <f t="shared" si="220"/>
        <v>169125</v>
      </c>
      <c r="AD222" s="19">
        <f t="shared" si="220"/>
        <v>169125</v>
      </c>
      <c r="AE222" s="19">
        <f t="shared" si="220"/>
        <v>169125</v>
      </c>
      <c r="AF222" s="19">
        <f t="shared" si="220"/>
        <v>169125</v>
      </c>
      <c r="AG222" s="5"/>
      <c r="AH222" s="5"/>
      <c r="AI222" s="5"/>
      <c r="AJ222" s="5"/>
      <c r="AK222" s="5"/>
      <c r="AL222" s="5"/>
      <c r="AM222" s="5"/>
      <c r="AN222" s="5"/>
      <c r="AO222" s="5"/>
      <c r="AP222" s="5"/>
    </row>
    <row r="223" spans="2:42" ht="45" x14ac:dyDescent="0.25">
      <c r="B223" s="8" t="s">
        <v>28</v>
      </c>
      <c r="C223" s="16">
        <f>C208-C193</f>
        <v>0</v>
      </c>
      <c r="D223" s="16">
        <f t="shared" ref="D223:Q223" si="221">D208-D193</f>
        <v>0</v>
      </c>
      <c r="E223" s="16">
        <f t="shared" si="221"/>
        <v>0</v>
      </c>
      <c r="F223" s="16">
        <f t="shared" si="221"/>
        <v>0</v>
      </c>
      <c r="G223" s="16">
        <f t="shared" si="221"/>
        <v>0</v>
      </c>
      <c r="H223" s="16">
        <f t="shared" si="221"/>
        <v>0</v>
      </c>
      <c r="I223" s="16">
        <f t="shared" si="221"/>
        <v>0</v>
      </c>
      <c r="J223" s="16">
        <f t="shared" si="221"/>
        <v>0</v>
      </c>
      <c r="K223" s="16">
        <f t="shared" si="221"/>
        <v>0</v>
      </c>
      <c r="L223" s="16">
        <f t="shared" si="221"/>
        <v>0</v>
      </c>
      <c r="M223" s="16">
        <f t="shared" si="221"/>
        <v>0</v>
      </c>
      <c r="N223" s="16">
        <f t="shared" si="221"/>
        <v>0</v>
      </c>
      <c r="O223" s="16">
        <f t="shared" si="221"/>
        <v>0</v>
      </c>
      <c r="P223" s="16">
        <f t="shared" si="221"/>
        <v>0</v>
      </c>
      <c r="Q223" s="16">
        <f t="shared" si="221"/>
        <v>0</v>
      </c>
      <c r="R223" s="16">
        <f t="shared" ref="R223:AF223" si="222">R208-R193</f>
        <v>0</v>
      </c>
      <c r="S223" s="16">
        <f t="shared" si="222"/>
        <v>0</v>
      </c>
      <c r="T223" s="16">
        <f t="shared" si="222"/>
        <v>0</v>
      </c>
      <c r="U223" s="16">
        <f t="shared" si="222"/>
        <v>0</v>
      </c>
      <c r="V223" s="16">
        <f t="shared" si="222"/>
        <v>0</v>
      </c>
      <c r="W223" s="16">
        <f t="shared" si="222"/>
        <v>0</v>
      </c>
      <c r="X223" s="16">
        <f t="shared" si="222"/>
        <v>0</v>
      </c>
      <c r="Y223" s="16">
        <f t="shared" si="222"/>
        <v>0</v>
      </c>
      <c r="Z223" s="16">
        <f t="shared" si="222"/>
        <v>0</v>
      </c>
      <c r="AA223" s="16">
        <f t="shared" si="222"/>
        <v>0</v>
      </c>
      <c r="AB223" s="16">
        <f t="shared" si="222"/>
        <v>0</v>
      </c>
      <c r="AC223" s="16">
        <f t="shared" si="222"/>
        <v>0</v>
      </c>
      <c r="AD223" s="16">
        <f t="shared" si="222"/>
        <v>0</v>
      </c>
      <c r="AE223" s="16">
        <f t="shared" si="222"/>
        <v>0</v>
      </c>
      <c r="AF223" s="16">
        <f t="shared" si="222"/>
        <v>0</v>
      </c>
      <c r="AG223" s="5"/>
      <c r="AH223" s="5"/>
      <c r="AI223" s="5"/>
      <c r="AJ223" s="5"/>
      <c r="AK223" s="5"/>
      <c r="AL223" s="5"/>
      <c r="AM223" s="5"/>
      <c r="AN223" s="5"/>
      <c r="AO223" s="5"/>
      <c r="AP223" s="5"/>
    </row>
    <row r="224" spans="2:42" ht="15" x14ac:dyDescent="0.25">
      <c r="B224" s="23" t="s">
        <v>29</v>
      </c>
      <c r="C224" s="19">
        <f>C222+C223</f>
        <v>0</v>
      </c>
      <c r="D224" s="19">
        <f t="shared" ref="D224:Q224" si="223">D222+D223</f>
        <v>0</v>
      </c>
      <c r="E224" s="19">
        <f t="shared" si="223"/>
        <v>169125</v>
      </c>
      <c r="F224" s="19">
        <f t="shared" si="223"/>
        <v>169125</v>
      </c>
      <c r="G224" s="19">
        <f t="shared" si="223"/>
        <v>169125</v>
      </c>
      <c r="H224" s="19">
        <f t="shared" si="223"/>
        <v>169125</v>
      </c>
      <c r="I224" s="19">
        <f t="shared" si="223"/>
        <v>169125</v>
      </c>
      <c r="J224" s="19">
        <f t="shared" si="223"/>
        <v>169125</v>
      </c>
      <c r="K224" s="19">
        <f t="shared" si="223"/>
        <v>169125</v>
      </c>
      <c r="L224" s="19">
        <f t="shared" si="223"/>
        <v>169125</v>
      </c>
      <c r="M224" s="19">
        <f t="shared" si="223"/>
        <v>169125</v>
      </c>
      <c r="N224" s="19">
        <f t="shared" si="223"/>
        <v>169125</v>
      </c>
      <c r="O224" s="19">
        <f t="shared" si="223"/>
        <v>169125</v>
      </c>
      <c r="P224" s="19">
        <f t="shared" si="223"/>
        <v>169125</v>
      </c>
      <c r="Q224" s="19">
        <f t="shared" si="223"/>
        <v>169125</v>
      </c>
      <c r="R224" s="19">
        <f t="shared" ref="R224:AF224" si="224">R222+R223</f>
        <v>169125</v>
      </c>
      <c r="S224" s="19">
        <f t="shared" si="224"/>
        <v>169125</v>
      </c>
      <c r="T224" s="19">
        <f t="shared" si="224"/>
        <v>169125</v>
      </c>
      <c r="U224" s="19">
        <f t="shared" si="224"/>
        <v>169125</v>
      </c>
      <c r="V224" s="19">
        <f t="shared" si="224"/>
        <v>169125</v>
      </c>
      <c r="W224" s="19">
        <f t="shared" si="224"/>
        <v>169125</v>
      </c>
      <c r="X224" s="19">
        <f t="shared" si="224"/>
        <v>169125</v>
      </c>
      <c r="Y224" s="19">
        <f t="shared" si="224"/>
        <v>169125</v>
      </c>
      <c r="Z224" s="19">
        <f t="shared" si="224"/>
        <v>169125</v>
      </c>
      <c r="AA224" s="19">
        <f t="shared" si="224"/>
        <v>169125</v>
      </c>
      <c r="AB224" s="19">
        <f t="shared" si="224"/>
        <v>169125</v>
      </c>
      <c r="AC224" s="19">
        <f t="shared" si="224"/>
        <v>169125</v>
      </c>
      <c r="AD224" s="19">
        <f t="shared" si="224"/>
        <v>169125</v>
      </c>
      <c r="AE224" s="19">
        <f t="shared" si="224"/>
        <v>169125</v>
      </c>
      <c r="AF224" s="19">
        <f t="shared" si="224"/>
        <v>169125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</row>
    <row r="225" spans="2:42" ht="30" x14ac:dyDescent="0.25">
      <c r="B225" s="8" t="s">
        <v>30</v>
      </c>
      <c r="C225" s="16">
        <f>C210-C195</f>
        <v>0</v>
      </c>
      <c r="D225" s="16">
        <f t="shared" ref="D225:Q225" si="225">D210-D195</f>
        <v>0</v>
      </c>
      <c r="E225" s="16">
        <f t="shared" si="225"/>
        <v>32134</v>
      </c>
      <c r="F225" s="16">
        <f t="shared" si="225"/>
        <v>32134</v>
      </c>
      <c r="G225" s="16">
        <f t="shared" si="225"/>
        <v>32134</v>
      </c>
      <c r="H225" s="16">
        <f t="shared" si="225"/>
        <v>32134</v>
      </c>
      <c r="I225" s="16">
        <f t="shared" si="225"/>
        <v>32134</v>
      </c>
      <c r="J225" s="16">
        <f t="shared" si="225"/>
        <v>32134</v>
      </c>
      <c r="K225" s="16">
        <f t="shared" si="225"/>
        <v>32134</v>
      </c>
      <c r="L225" s="16">
        <f t="shared" si="225"/>
        <v>32134</v>
      </c>
      <c r="M225" s="16">
        <f t="shared" si="225"/>
        <v>32134</v>
      </c>
      <c r="N225" s="16">
        <f t="shared" si="225"/>
        <v>32134</v>
      </c>
      <c r="O225" s="16">
        <f t="shared" si="225"/>
        <v>32134</v>
      </c>
      <c r="P225" s="16">
        <f t="shared" si="225"/>
        <v>32134</v>
      </c>
      <c r="Q225" s="16">
        <f t="shared" si="225"/>
        <v>32134</v>
      </c>
      <c r="R225" s="16">
        <f t="shared" ref="R225:AF225" si="226">R210-R195</f>
        <v>32134</v>
      </c>
      <c r="S225" s="16">
        <f t="shared" si="226"/>
        <v>32134</v>
      </c>
      <c r="T225" s="16">
        <f t="shared" si="226"/>
        <v>32134</v>
      </c>
      <c r="U225" s="16">
        <f t="shared" si="226"/>
        <v>32134</v>
      </c>
      <c r="V225" s="16">
        <f t="shared" si="226"/>
        <v>32134</v>
      </c>
      <c r="W225" s="16">
        <f t="shared" si="226"/>
        <v>32134</v>
      </c>
      <c r="X225" s="16">
        <f t="shared" si="226"/>
        <v>32134</v>
      </c>
      <c r="Y225" s="16">
        <f t="shared" si="226"/>
        <v>32134</v>
      </c>
      <c r="Z225" s="16">
        <f t="shared" si="226"/>
        <v>32134</v>
      </c>
      <c r="AA225" s="16">
        <f t="shared" si="226"/>
        <v>32134</v>
      </c>
      <c r="AB225" s="16">
        <f t="shared" si="226"/>
        <v>32134</v>
      </c>
      <c r="AC225" s="16">
        <f t="shared" si="226"/>
        <v>32134</v>
      </c>
      <c r="AD225" s="16">
        <f t="shared" si="226"/>
        <v>32134</v>
      </c>
      <c r="AE225" s="16">
        <f t="shared" si="226"/>
        <v>32134</v>
      </c>
      <c r="AF225" s="16">
        <f t="shared" si="226"/>
        <v>32134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</row>
    <row r="226" spans="2:42" ht="15" x14ac:dyDescent="0.25">
      <c r="B226" s="23" t="s">
        <v>31</v>
      </c>
      <c r="C226" s="19">
        <f>C224-C225</f>
        <v>0</v>
      </c>
      <c r="D226" s="19">
        <f t="shared" ref="D226:Q226" si="227">D224-D225</f>
        <v>0</v>
      </c>
      <c r="E226" s="19">
        <f t="shared" si="227"/>
        <v>136991</v>
      </c>
      <c r="F226" s="19">
        <f t="shared" si="227"/>
        <v>136991</v>
      </c>
      <c r="G226" s="19">
        <f t="shared" si="227"/>
        <v>136991</v>
      </c>
      <c r="H226" s="19">
        <f t="shared" si="227"/>
        <v>136991</v>
      </c>
      <c r="I226" s="19">
        <f t="shared" si="227"/>
        <v>136991</v>
      </c>
      <c r="J226" s="19">
        <f t="shared" si="227"/>
        <v>136991</v>
      </c>
      <c r="K226" s="19">
        <f t="shared" si="227"/>
        <v>136991</v>
      </c>
      <c r="L226" s="19">
        <f t="shared" si="227"/>
        <v>136991</v>
      </c>
      <c r="M226" s="19">
        <f t="shared" si="227"/>
        <v>136991</v>
      </c>
      <c r="N226" s="19">
        <f t="shared" si="227"/>
        <v>136991</v>
      </c>
      <c r="O226" s="19">
        <f t="shared" si="227"/>
        <v>136991</v>
      </c>
      <c r="P226" s="19">
        <f t="shared" si="227"/>
        <v>136991</v>
      </c>
      <c r="Q226" s="19">
        <f t="shared" si="227"/>
        <v>136991</v>
      </c>
      <c r="R226" s="19">
        <f t="shared" ref="R226:AF226" si="228">R224-R225</f>
        <v>136991</v>
      </c>
      <c r="S226" s="19">
        <f t="shared" si="228"/>
        <v>136991</v>
      </c>
      <c r="T226" s="19">
        <f t="shared" si="228"/>
        <v>136991</v>
      </c>
      <c r="U226" s="19">
        <f t="shared" si="228"/>
        <v>136991</v>
      </c>
      <c r="V226" s="19">
        <f t="shared" si="228"/>
        <v>136991</v>
      </c>
      <c r="W226" s="19">
        <f t="shared" si="228"/>
        <v>136991</v>
      </c>
      <c r="X226" s="19">
        <f t="shared" si="228"/>
        <v>136991</v>
      </c>
      <c r="Y226" s="19">
        <f t="shared" si="228"/>
        <v>136991</v>
      </c>
      <c r="Z226" s="19">
        <f t="shared" si="228"/>
        <v>136991</v>
      </c>
      <c r="AA226" s="19">
        <f t="shared" si="228"/>
        <v>136991</v>
      </c>
      <c r="AB226" s="19">
        <f t="shared" si="228"/>
        <v>136991</v>
      </c>
      <c r="AC226" s="19">
        <f t="shared" si="228"/>
        <v>136991</v>
      </c>
      <c r="AD226" s="19">
        <f t="shared" si="228"/>
        <v>136991</v>
      </c>
      <c r="AE226" s="19">
        <f t="shared" si="228"/>
        <v>136991</v>
      </c>
      <c r="AF226" s="19">
        <f t="shared" si="228"/>
        <v>136991</v>
      </c>
      <c r="AG226" s="5"/>
      <c r="AH226" s="5"/>
      <c r="AI226" s="5"/>
      <c r="AJ226" s="5"/>
      <c r="AK226" s="5"/>
      <c r="AL226" s="5"/>
      <c r="AM226" s="5"/>
      <c r="AN226" s="5"/>
      <c r="AO226" s="5"/>
      <c r="AP226" s="5"/>
    </row>
    <row r="227" spans="2:42" ht="15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</row>
    <row r="228" spans="2:42" ht="15" x14ac:dyDescent="0.25">
      <c r="B228" s="4" t="s">
        <v>221</v>
      </c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</row>
    <row r="229" spans="2:42" ht="15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</row>
    <row r="230" spans="2:42" ht="30" x14ac:dyDescent="0.25">
      <c r="B230" s="30" t="s">
        <v>133</v>
      </c>
      <c r="C230" s="7" t="str">
        <f>założenia!C17</f>
        <v>Rok n
2015</v>
      </c>
      <c r="D230" s="7" t="str">
        <f>założenia!D17</f>
        <v>Rok n+1
2016</v>
      </c>
      <c r="E230" s="7" t="str">
        <f>założenia!E17</f>
        <v>Rok n+2
2017</v>
      </c>
      <c r="F230" s="7" t="str">
        <f>założenia!F17</f>
        <v>Rok n+3
2018</v>
      </c>
      <c r="G230" s="7" t="str">
        <f>założenia!G17</f>
        <v>Rok n+4
2019</v>
      </c>
      <c r="H230" s="7" t="str">
        <f>założenia!H17</f>
        <v>Rok n+5
2020</v>
      </c>
      <c r="I230" s="7" t="str">
        <f>założenia!I17</f>
        <v>Rok n+6
2021</v>
      </c>
      <c r="J230" s="7" t="str">
        <f>założenia!J17</f>
        <v>Rok n+7
2022</v>
      </c>
      <c r="K230" s="7" t="str">
        <f>założenia!K17</f>
        <v>Rok n+8
2023</v>
      </c>
      <c r="L230" s="7" t="str">
        <f>założenia!L17</f>
        <v>Rok n+9
2024</v>
      </c>
      <c r="M230" s="7" t="str">
        <f>założenia!M17</f>
        <v>Rok n+10
2025</v>
      </c>
      <c r="N230" s="7" t="str">
        <f>założenia!N17</f>
        <v>Rok n+11
2026</v>
      </c>
      <c r="O230" s="7" t="str">
        <f>założenia!O17</f>
        <v>Rok n+12
2027</v>
      </c>
      <c r="P230" s="7" t="str">
        <f>założenia!P17</f>
        <v>Rok n+13
2028</v>
      </c>
      <c r="Q230" s="7" t="str">
        <f>założenia!Q17</f>
        <v>Rok n+14
2029</v>
      </c>
      <c r="R230" s="7" t="str">
        <f>założenia!R17</f>
        <v>Rok n+15
2030</v>
      </c>
      <c r="S230" s="7" t="str">
        <f>założenia!S17</f>
        <v>Rok n+16
2031</v>
      </c>
      <c r="T230" s="7" t="str">
        <f>założenia!T17</f>
        <v>Rok n+17
2032</v>
      </c>
      <c r="U230" s="7" t="str">
        <f>założenia!U17</f>
        <v>Rok n+18
2033</v>
      </c>
      <c r="V230" s="7" t="str">
        <f>założenia!V17</f>
        <v>Rok n+19
2034</v>
      </c>
      <c r="W230" s="7" t="str">
        <f>założenia!W17</f>
        <v>Rok n+20
2035</v>
      </c>
      <c r="X230" s="7" t="str">
        <f>założenia!X17</f>
        <v>Rok n+21
2036</v>
      </c>
      <c r="Y230" s="7" t="str">
        <f>założenia!Y17</f>
        <v>Rok n+22
2037</v>
      </c>
      <c r="Z230" s="7" t="str">
        <f>założenia!Z17</f>
        <v>Rok n+23
2038</v>
      </c>
      <c r="AA230" s="7" t="str">
        <f>założenia!AA17</f>
        <v>Rok n+24
2039</v>
      </c>
      <c r="AB230" s="7" t="str">
        <f>założenia!AB17</f>
        <v>Rok n+25
2040</v>
      </c>
      <c r="AC230" s="7" t="str">
        <f>założenia!AC17</f>
        <v>Rok n+26
2041</v>
      </c>
      <c r="AD230" s="7" t="str">
        <f>założenia!AD17</f>
        <v>Rok n+27
2042</v>
      </c>
      <c r="AE230" s="7" t="str">
        <f>założenia!AE17</f>
        <v>Rok n+28
2043</v>
      </c>
      <c r="AF230" s="7" t="str">
        <f>założenia!AF17</f>
        <v>Rok n+29
2044</v>
      </c>
      <c r="AG230" s="5"/>
      <c r="AH230" s="5"/>
      <c r="AI230" s="5"/>
      <c r="AJ230" s="5"/>
      <c r="AK230" s="5"/>
      <c r="AL230" s="5"/>
      <c r="AM230" s="5"/>
      <c r="AN230" s="5"/>
      <c r="AO230" s="5"/>
      <c r="AP230" s="5"/>
    </row>
    <row r="231" spans="2:42" ht="30" x14ac:dyDescent="0.25">
      <c r="B231" s="8" t="s">
        <v>17</v>
      </c>
      <c r="C231" s="16">
        <f>C137+C184</f>
        <v>63647043</v>
      </c>
      <c r="D231" s="16">
        <f t="shared" ref="D231:Q231" si="229">D137+D184</f>
        <v>65451366</v>
      </c>
      <c r="E231" s="16">
        <f t="shared" si="229"/>
        <v>67416486.700000003</v>
      </c>
      <c r="F231" s="16">
        <f t="shared" si="229"/>
        <v>69496166.724199995</v>
      </c>
      <c r="G231" s="16">
        <f t="shared" si="229"/>
        <v>71662200.628477603</v>
      </c>
      <c r="H231" s="16">
        <f t="shared" si="229"/>
        <v>73806368.550074965</v>
      </c>
      <c r="I231" s="16">
        <f t="shared" si="229"/>
        <v>75972629.265477061</v>
      </c>
      <c r="J231" s="16">
        <f t="shared" si="229"/>
        <v>78046993.288910419</v>
      </c>
      <c r="K231" s="16">
        <f t="shared" si="229"/>
        <v>80071872.948999912</v>
      </c>
      <c r="L231" s="16">
        <f t="shared" si="229"/>
        <v>82096984.467571914</v>
      </c>
      <c r="M231" s="16">
        <f t="shared" si="229"/>
        <v>84118866.040663928</v>
      </c>
      <c r="N231" s="16">
        <f t="shared" si="229"/>
        <v>86133974.921802521</v>
      </c>
      <c r="O231" s="16">
        <f t="shared" si="229"/>
        <v>88203092.507612988</v>
      </c>
      <c r="P231" s="16">
        <f t="shared" si="229"/>
        <v>90327987.425826162</v>
      </c>
      <c r="Q231" s="16">
        <f t="shared" si="229"/>
        <v>92442003.62574929</v>
      </c>
      <c r="R231" s="16">
        <f t="shared" ref="R231:AF231" si="230">R137+R184</f>
        <v>94611220.471270263</v>
      </c>
      <c r="S231" s="16">
        <f t="shared" si="230"/>
        <v>96837487.836465836</v>
      </c>
      <c r="T231" s="16">
        <f t="shared" si="230"/>
        <v>99048588.203886881</v>
      </c>
      <c r="U231" s="16">
        <f t="shared" si="230"/>
        <v>101316397.7655957</v>
      </c>
      <c r="V231" s="16">
        <f t="shared" si="230"/>
        <v>103564652.52703239</v>
      </c>
      <c r="W231" s="16">
        <f t="shared" si="230"/>
        <v>105788962.4137893</v>
      </c>
      <c r="X231" s="16">
        <f t="shared" si="230"/>
        <v>108067489.3813754</v>
      </c>
      <c r="Y231" s="16">
        <f t="shared" si="230"/>
        <v>110317495.52805391</v>
      </c>
      <c r="Z231" s="16">
        <f t="shared" si="230"/>
        <v>112620906.21083942</v>
      </c>
      <c r="AA231" s="16">
        <f t="shared" si="230"/>
        <v>114979242.16474292</v>
      </c>
      <c r="AB231" s="16">
        <f t="shared" si="230"/>
        <v>117303392.62535572</v>
      </c>
      <c r="AC231" s="16">
        <f t="shared" si="230"/>
        <v>119681191.45486569</v>
      </c>
      <c r="AD231" s="16">
        <f t="shared" si="230"/>
        <v>122113815.27160193</v>
      </c>
      <c r="AE231" s="16">
        <f t="shared" si="230"/>
        <v>124602893.58320679</v>
      </c>
      <c r="AF231" s="16">
        <f t="shared" si="230"/>
        <v>127149435.92353657</v>
      </c>
      <c r="AG231" s="5"/>
      <c r="AH231" s="5"/>
      <c r="AI231" s="5"/>
      <c r="AJ231" s="5"/>
      <c r="AK231" s="5"/>
      <c r="AL231" s="5"/>
      <c r="AM231" s="5"/>
      <c r="AN231" s="5"/>
      <c r="AO231" s="5"/>
      <c r="AP231" s="5"/>
    </row>
    <row r="232" spans="2:42" ht="15" x14ac:dyDescent="0.25">
      <c r="B232" s="8" t="s">
        <v>20</v>
      </c>
      <c r="C232" s="16">
        <f>C138+C185</f>
        <v>63434643</v>
      </c>
      <c r="D232" s="16">
        <f t="shared" ref="D232:Q232" si="231">D138+D185</f>
        <v>64884807</v>
      </c>
      <c r="E232" s="16">
        <f t="shared" si="231"/>
        <v>66471800.700000003</v>
      </c>
      <c r="F232" s="16">
        <f t="shared" si="231"/>
        <v>68093834.724199995</v>
      </c>
      <c r="G232" s="16">
        <f t="shared" si="231"/>
        <v>69829719.628477603</v>
      </c>
      <c r="H232" s="16">
        <f t="shared" si="231"/>
        <v>71580077.550074965</v>
      </c>
      <c r="I232" s="16">
        <f t="shared" si="231"/>
        <v>73362195.265477061</v>
      </c>
      <c r="J232" s="16">
        <f t="shared" si="231"/>
        <v>75132349.288910419</v>
      </c>
      <c r="K232" s="16">
        <f t="shared" si="231"/>
        <v>76907601.948999912</v>
      </c>
      <c r="L232" s="16">
        <f t="shared" si="231"/>
        <v>78707742.467571914</v>
      </c>
      <c r="M232" s="16">
        <f t="shared" si="231"/>
        <v>80532237.040663928</v>
      </c>
      <c r="N232" s="16">
        <f t="shared" si="231"/>
        <v>82380559.921802521</v>
      </c>
      <c r="O232" s="16">
        <f t="shared" si="231"/>
        <v>84277108.507612988</v>
      </c>
      <c r="P232" s="16">
        <f t="shared" si="231"/>
        <v>86223458.425826162</v>
      </c>
      <c r="Q232" s="16">
        <f t="shared" si="231"/>
        <v>88194547.62574929</v>
      </c>
      <c r="R232" s="16">
        <f t="shared" ref="R232:AF232" si="232">R138+R185</f>
        <v>90216835.471270263</v>
      </c>
      <c r="S232" s="16">
        <f t="shared" si="232"/>
        <v>92292060.836465836</v>
      </c>
      <c r="T232" s="16">
        <f t="shared" si="232"/>
        <v>94393295.203886881</v>
      </c>
      <c r="U232" s="16">
        <f t="shared" si="232"/>
        <v>96549388.765595704</v>
      </c>
      <c r="V232" s="16">
        <f t="shared" si="232"/>
        <v>98731951.52703239</v>
      </c>
      <c r="W232" s="16">
        <f t="shared" si="232"/>
        <v>100940357.4137893</v>
      </c>
      <c r="X232" s="16">
        <f t="shared" si="232"/>
        <v>103206219.3813754</v>
      </c>
      <c r="Y232" s="16">
        <f t="shared" si="232"/>
        <v>105498607.52805391</v>
      </c>
      <c r="Z232" s="16">
        <f t="shared" si="232"/>
        <v>107850543.21083942</v>
      </c>
      <c r="AA232" s="16">
        <f t="shared" si="232"/>
        <v>110263837.16474292</v>
      </c>
      <c r="AB232" s="16">
        <f t="shared" si="232"/>
        <v>112705113.62535572</v>
      </c>
      <c r="AC232" s="16">
        <f t="shared" si="232"/>
        <v>115209692.45486569</v>
      </c>
      <c r="AD232" s="16">
        <f t="shared" si="232"/>
        <v>117779166.27160193</v>
      </c>
      <c r="AE232" s="16">
        <f t="shared" si="232"/>
        <v>120415599.58320679</v>
      </c>
      <c r="AF232" s="16">
        <f t="shared" si="232"/>
        <v>123120446.92353657</v>
      </c>
      <c r="AG232" s="5"/>
      <c r="AH232" s="5"/>
      <c r="AI232" s="5"/>
      <c r="AJ232" s="5"/>
      <c r="AK232" s="5"/>
      <c r="AL232" s="5"/>
      <c r="AM232" s="5"/>
      <c r="AN232" s="5"/>
      <c r="AO232" s="5"/>
      <c r="AP232" s="5"/>
    </row>
    <row r="233" spans="2:42" ht="15" x14ac:dyDescent="0.25">
      <c r="B233" s="23" t="s">
        <v>21</v>
      </c>
      <c r="C233" s="19">
        <f t="shared" ref="C233" si="233">C231-C232</f>
        <v>212400</v>
      </c>
      <c r="D233" s="19">
        <f t="shared" ref="D233:Q233" si="234">D231-D232</f>
        <v>566559</v>
      </c>
      <c r="E233" s="19">
        <f t="shared" si="234"/>
        <v>944686</v>
      </c>
      <c r="F233" s="19">
        <f t="shared" si="234"/>
        <v>1402332</v>
      </c>
      <c r="G233" s="19">
        <f t="shared" si="234"/>
        <v>1832481</v>
      </c>
      <c r="H233" s="19">
        <f t="shared" si="234"/>
        <v>2226291</v>
      </c>
      <c r="I233" s="19">
        <f t="shared" si="234"/>
        <v>2610434</v>
      </c>
      <c r="J233" s="19">
        <f t="shared" si="234"/>
        <v>2914644</v>
      </c>
      <c r="K233" s="19">
        <f t="shared" si="234"/>
        <v>3164271</v>
      </c>
      <c r="L233" s="19">
        <f t="shared" si="234"/>
        <v>3389242</v>
      </c>
      <c r="M233" s="19">
        <f t="shared" si="234"/>
        <v>3586629</v>
      </c>
      <c r="N233" s="19">
        <f t="shared" si="234"/>
        <v>3753415</v>
      </c>
      <c r="O233" s="19">
        <f t="shared" si="234"/>
        <v>3925984</v>
      </c>
      <c r="P233" s="19">
        <f t="shared" si="234"/>
        <v>4104529</v>
      </c>
      <c r="Q233" s="19">
        <f t="shared" si="234"/>
        <v>4247456</v>
      </c>
      <c r="R233" s="19">
        <f t="shared" ref="R233:AF233" si="235">R231-R232</f>
        <v>4394385</v>
      </c>
      <c r="S233" s="19">
        <f t="shared" si="235"/>
        <v>4545427</v>
      </c>
      <c r="T233" s="19">
        <f t="shared" si="235"/>
        <v>4655293</v>
      </c>
      <c r="U233" s="19">
        <f t="shared" si="235"/>
        <v>4767009</v>
      </c>
      <c r="V233" s="19">
        <f t="shared" si="235"/>
        <v>4832701</v>
      </c>
      <c r="W233" s="19">
        <f t="shared" si="235"/>
        <v>4848605</v>
      </c>
      <c r="X233" s="19">
        <f t="shared" si="235"/>
        <v>4861270</v>
      </c>
      <c r="Y233" s="19">
        <f t="shared" si="235"/>
        <v>4818888</v>
      </c>
      <c r="Z233" s="19">
        <f t="shared" si="235"/>
        <v>4770363</v>
      </c>
      <c r="AA233" s="19">
        <f t="shared" si="235"/>
        <v>4715405</v>
      </c>
      <c r="AB233" s="19">
        <f t="shared" si="235"/>
        <v>4598279</v>
      </c>
      <c r="AC233" s="19">
        <f t="shared" si="235"/>
        <v>4471499</v>
      </c>
      <c r="AD233" s="19">
        <f t="shared" si="235"/>
        <v>4334649</v>
      </c>
      <c r="AE233" s="19">
        <f t="shared" si="235"/>
        <v>4187294</v>
      </c>
      <c r="AF233" s="19">
        <f t="shared" si="235"/>
        <v>4028989</v>
      </c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r="234" spans="2:42" ht="15" x14ac:dyDescent="0.25">
      <c r="B234" s="8" t="s">
        <v>22</v>
      </c>
      <c r="C234" s="16">
        <f t="shared" ref="C234:Q242" si="236">C140+C187</f>
        <v>30000</v>
      </c>
      <c r="D234" s="16">
        <f t="shared" si="236"/>
        <v>30000</v>
      </c>
      <c r="E234" s="16">
        <f t="shared" si="236"/>
        <v>30000</v>
      </c>
      <c r="F234" s="16">
        <f t="shared" si="236"/>
        <v>30000</v>
      </c>
      <c r="G234" s="16">
        <f t="shared" si="236"/>
        <v>30000</v>
      </c>
      <c r="H234" s="16">
        <f t="shared" si="236"/>
        <v>30000</v>
      </c>
      <c r="I234" s="16">
        <f t="shared" si="236"/>
        <v>30000</v>
      </c>
      <c r="J234" s="16">
        <f t="shared" si="236"/>
        <v>30000</v>
      </c>
      <c r="K234" s="16">
        <f t="shared" si="236"/>
        <v>30000</v>
      </c>
      <c r="L234" s="16">
        <f t="shared" si="236"/>
        <v>30000</v>
      </c>
      <c r="M234" s="16">
        <f t="shared" si="236"/>
        <v>30000</v>
      </c>
      <c r="N234" s="16">
        <f t="shared" si="236"/>
        <v>30000</v>
      </c>
      <c r="O234" s="16">
        <f t="shared" si="236"/>
        <v>30000</v>
      </c>
      <c r="P234" s="16">
        <f t="shared" si="236"/>
        <v>30000</v>
      </c>
      <c r="Q234" s="16">
        <f t="shared" si="236"/>
        <v>30000</v>
      </c>
      <c r="R234" s="16">
        <f t="shared" ref="R234:AF234" si="237">R140+R187</f>
        <v>30000</v>
      </c>
      <c r="S234" s="16">
        <f t="shared" si="237"/>
        <v>30000</v>
      </c>
      <c r="T234" s="16">
        <f t="shared" si="237"/>
        <v>30000</v>
      </c>
      <c r="U234" s="16">
        <f t="shared" si="237"/>
        <v>30000</v>
      </c>
      <c r="V234" s="16">
        <f t="shared" si="237"/>
        <v>30000</v>
      </c>
      <c r="W234" s="16">
        <f t="shared" si="237"/>
        <v>30000</v>
      </c>
      <c r="X234" s="16">
        <f t="shared" si="237"/>
        <v>30000</v>
      </c>
      <c r="Y234" s="16">
        <f t="shared" si="237"/>
        <v>30000</v>
      </c>
      <c r="Z234" s="16">
        <f t="shared" si="237"/>
        <v>30000</v>
      </c>
      <c r="AA234" s="16">
        <f t="shared" si="237"/>
        <v>30000</v>
      </c>
      <c r="AB234" s="16">
        <f t="shared" si="237"/>
        <v>30000</v>
      </c>
      <c r="AC234" s="16">
        <f t="shared" si="237"/>
        <v>30000</v>
      </c>
      <c r="AD234" s="16">
        <f t="shared" si="237"/>
        <v>30000</v>
      </c>
      <c r="AE234" s="16">
        <f t="shared" si="237"/>
        <v>30000</v>
      </c>
      <c r="AF234" s="16">
        <f t="shared" si="237"/>
        <v>30000</v>
      </c>
      <c r="AG234" s="5"/>
      <c r="AH234" s="5"/>
      <c r="AI234" s="5"/>
      <c r="AJ234" s="5"/>
      <c r="AK234" s="5"/>
      <c r="AL234" s="5"/>
      <c r="AM234" s="5"/>
      <c r="AN234" s="5"/>
      <c r="AO234" s="5"/>
      <c r="AP234" s="5"/>
    </row>
    <row r="235" spans="2:42" ht="15" x14ac:dyDescent="0.25">
      <c r="B235" s="8" t="s">
        <v>23</v>
      </c>
      <c r="C235" s="16">
        <f t="shared" si="236"/>
        <v>17000</v>
      </c>
      <c r="D235" s="16">
        <f t="shared" ref="D235:Q242" si="238">D141+D188</f>
        <v>17000</v>
      </c>
      <c r="E235" s="16">
        <f t="shared" si="238"/>
        <v>17000</v>
      </c>
      <c r="F235" s="16">
        <f t="shared" si="238"/>
        <v>17000</v>
      </c>
      <c r="G235" s="16">
        <f t="shared" si="238"/>
        <v>17000</v>
      </c>
      <c r="H235" s="16">
        <f t="shared" si="238"/>
        <v>17000</v>
      </c>
      <c r="I235" s="16">
        <f t="shared" si="238"/>
        <v>17000</v>
      </c>
      <c r="J235" s="16">
        <f t="shared" si="238"/>
        <v>17000</v>
      </c>
      <c r="K235" s="16">
        <f t="shared" si="238"/>
        <v>17000</v>
      </c>
      <c r="L235" s="16">
        <f t="shared" si="238"/>
        <v>17000</v>
      </c>
      <c r="M235" s="16">
        <f t="shared" si="238"/>
        <v>17000</v>
      </c>
      <c r="N235" s="16">
        <f t="shared" si="238"/>
        <v>17000</v>
      </c>
      <c r="O235" s="16">
        <f t="shared" si="238"/>
        <v>17000</v>
      </c>
      <c r="P235" s="16">
        <f t="shared" si="238"/>
        <v>17000</v>
      </c>
      <c r="Q235" s="16">
        <f t="shared" si="238"/>
        <v>17000</v>
      </c>
      <c r="R235" s="16">
        <f t="shared" ref="R235:AF235" si="239">R141+R188</f>
        <v>17000</v>
      </c>
      <c r="S235" s="16">
        <f t="shared" si="239"/>
        <v>17000</v>
      </c>
      <c r="T235" s="16">
        <f t="shared" si="239"/>
        <v>17000</v>
      </c>
      <c r="U235" s="16">
        <f t="shared" si="239"/>
        <v>17000</v>
      </c>
      <c r="V235" s="16">
        <f t="shared" si="239"/>
        <v>17000</v>
      </c>
      <c r="W235" s="16">
        <f t="shared" si="239"/>
        <v>17000</v>
      </c>
      <c r="X235" s="16">
        <f t="shared" si="239"/>
        <v>17000</v>
      </c>
      <c r="Y235" s="16">
        <f t="shared" si="239"/>
        <v>17000</v>
      </c>
      <c r="Z235" s="16">
        <f t="shared" si="239"/>
        <v>17000</v>
      </c>
      <c r="AA235" s="16">
        <f t="shared" si="239"/>
        <v>17000</v>
      </c>
      <c r="AB235" s="16">
        <f t="shared" si="239"/>
        <v>17000</v>
      </c>
      <c r="AC235" s="16">
        <f t="shared" si="239"/>
        <v>17000</v>
      </c>
      <c r="AD235" s="16">
        <f t="shared" si="239"/>
        <v>17000</v>
      </c>
      <c r="AE235" s="16">
        <f t="shared" si="239"/>
        <v>17000</v>
      </c>
      <c r="AF235" s="16">
        <f t="shared" si="239"/>
        <v>17000</v>
      </c>
      <c r="AG235" s="5"/>
      <c r="AH235" s="5"/>
      <c r="AI235" s="5"/>
      <c r="AJ235" s="5"/>
      <c r="AK235" s="5"/>
      <c r="AL235" s="5"/>
      <c r="AM235" s="5"/>
      <c r="AN235" s="5"/>
      <c r="AO235" s="5"/>
      <c r="AP235" s="5"/>
    </row>
    <row r="236" spans="2:42" ht="30" x14ac:dyDescent="0.25">
      <c r="B236" s="23" t="s">
        <v>24</v>
      </c>
      <c r="C236" s="19">
        <f t="shared" ref="C236" si="240">C233+C234-C235</f>
        <v>225400</v>
      </c>
      <c r="D236" s="19">
        <f t="shared" ref="D236:Q236" si="241">D233+D234-D235</f>
        <v>579559</v>
      </c>
      <c r="E236" s="19">
        <f t="shared" si="241"/>
        <v>957686</v>
      </c>
      <c r="F236" s="19">
        <f t="shared" si="241"/>
        <v>1415332</v>
      </c>
      <c r="G236" s="19">
        <f t="shared" si="241"/>
        <v>1845481</v>
      </c>
      <c r="H236" s="19">
        <f t="shared" si="241"/>
        <v>2239291</v>
      </c>
      <c r="I236" s="19">
        <f t="shared" si="241"/>
        <v>2623434</v>
      </c>
      <c r="J236" s="19">
        <f t="shared" si="241"/>
        <v>2927644</v>
      </c>
      <c r="K236" s="19">
        <f t="shared" si="241"/>
        <v>3177271</v>
      </c>
      <c r="L236" s="19">
        <f t="shared" si="241"/>
        <v>3402242</v>
      </c>
      <c r="M236" s="19">
        <f t="shared" si="241"/>
        <v>3599629</v>
      </c>
      <c r="N236" s="19">
        <f t="shared" si="241"/>
        <v>3766415</v>
      </c>
      <c r="O236" s="19">
        <f t="shared" si="241"/>
        <v>3938984</v>
      </c>
      <c r="P236" s="19">
        <f t="shared" si="241"/>
        <v>4117529</v>
      </c>
      <c r="Q236" s="19">
        <f t="shared" si="241"/>
        <v>4260456</v>
      </c>
      <c r="R236" s="19">
        <f t="shared" ref="R236:AF236" si="242">R233+R234-R235</f>
        <v>4407385</v>
      </c>
      <c r="S236" s="19">
        <f t="shared" si="242"/>
        <v>4558427</v>
      </c>
      <c r="T236" s="19">
        <f t="shared" si="242"/>
        <v>4668293</v>
      </c>
      <c r="U236" s="19">
        <f t="shared" si="242"/>
        <v>4780009</v>
      </c>
      <c r="V236" s="19">
        <f t="shared" si="242"/>
        <v>4845701</v>
      </c>
      <c r="W236" s="19">
        <f t="shared" si="242"/>
        <v>4861605</v>
      </c>
      <c r="X236" s="19">
        <f t="shared" si="242"/>
        <v>4874270</v>
      </c>
      <c r="Y236" s="19">
        <f t="shared" si="242"/>
        <v>4831888</v>
      </c>
      <c r="Z236" s="19">
        <f t="shared" si="242"/>
        <v>4783363</v>
      </c>
      <c r="AA236" s="19">
        <f t="shared" si="242"/>
        <v>4728405</v>
      </c>
      <c r="AB236" s="19">
        <f t="shared" si="242"/>
        <v>4611279</v>
      </c>
      <c r="AC236" s="19">
        <f t="shared" si="242"/>
        <v>4484499</v>
      </c>
      <c r="AD236" s="19">
        <f t="shared" si="242"/>
        <v>4347649</v>
      </c>
      <c r="AE236" s="19">
        <f t="shared" si="242"/>
        <v>4200294</v>
      </c>
      <c r="AF236" s="19">
        <f t="shared" si="242"/>
        <v>4041989</v>
      </c>
      <c r="AG236" s="5"/>
      <c r="AH236" s="5"/>
      <c r="AI236" s="5"/>
      <c r="AJ236" s="5"/>
      <c r="AK236" s="5"/>
      <c r="AL236" s="5"/>
      <c r="AM236" s="5"/>
      <c r="AN236" s="5"/>
      <c r="AO236" s="5"/>
      <c r="AP236" s="5"/>
    </row>
    <row r="237" spans="2:42" ht="15" x14ac:dyDescent="0.25">
      <c r="B237" s="8" t="s">
        <v>25</v>
      </c>
      <c r="C237" s="16">
        <f t="shared" si="236"/>
        <v>5000</v>
      </c>
      <c r="D237" s="16">
        <f t="shared" si="238"/>
        <v>5000</v>
      </c>
      <c r="E237" s="16">
        <f t="shared" si="238"/>
        <v>5000</v>
      </c>
      <c r="F237" s="16">
        <f t="shared" si="238"/>
        <v>5000</v>
      </c>
      <c r="G237" s="16">
        <f t="shared" si="238"/>
        <v>5000</v>
      </c>
      <c r="H237" s="16">
        <f t="shared" si="238"/>
        <v>5000</v>
      </c>
      <c r="I237" s="16">
        <f t="shared" si="238"/>
        <v>5000</v>
      </c>
      <c r="J237" s="16">
        <f t="shared" si="238"/>
        <v>5000</v>
      </c>
      <c r="K237" s="16">
        <f t="shared" si="238"/>
        <v>5000</v>
      </c>
      <c r="L237" s="16">
        <f t="shared" si="238"/>
        <v>5000</v>
      </c>
      <c r="M237" s="16">
        <f t="shared" si="238"/>
        <v>5000</v>
      </c>
      <c r="N237" s="16">
        <f t="shared" si="238"/>
        <v>5000</v>
      </c>
      <c r="O237" s="16">
        <f t="shared" si="238"/>
        <v>5000</v>
      </c>
      <c r="P237" s="16">
        <f t="shared" si="238"/>
        <v>5000</v>
      </c>
      <c r="Q237" s="16">
        <f t="shared" si="238"/>
        <v>5000</v>
      </c>
      <c r="R237" s="16">
        <f t="shared" ref="R237:AF237" si="243">R143+R190</f>
        <v>5000</v>
      </c>
      <c r="S237" s="16">
        <f t="shared" si="243"/>
        <v>5000</v>
      </c>
      <c r="T237" s="16">
        <f t="shared" si="243"/>
        <v>5000</v>
      </c>
      <c r="U237" s="16">
        <f t="shared" si="243"/>
        <v>5000</v>
      </c>
      <c r="V237" s="16">
        <f t="shared" si="243"/>
        <v>5000</v>
      </c>
      <c r="W237" s="16">
        <f t="shared" si="243"/>
        <v>5000</v>
      </c>
      <c r="X237" s="16">
        <f t="shared" si="243"/>
        <v>5000</v>
      </c>
      <c r="Y237" s="16">
        <f t="shared" si="243"/>
        <v>5000</v>
      </c>
      <c r="Z237" s="16">
        <f t="shared" si="243"/>
        <v>5000</v>
      </c>
      <c r="AA237" s="16">
        <f t="shared" si="243"/>
        <v>5000</v>
      </c>
      <c r="AB237" s="16">
        <f t="shared" si="243"/>
        <v>5000</v>
      </c>
      <c r="AC237" s="16">
        <f t="shared" si="243"/>
        <v>5000</v>
      </c>
      <c r="AD237" s="16">
        <f t="shared" si="243"/>
        <v>5000</v>
      </c>
      <c r="AE237" s="16">
        <f t="shared" si="243"/>
        <v>5000</v>
      </c>
      <c r="AF237" s="16">
        <f t="shared" si="243"/>
        <v>5000</v>
      </c>
      <c r="AG237" s="5"/>
      <c r="AH237" s="5"/>
      <c r="AI237" s="5"/>
      <c r="AJ237" s="5"/>
      <c r="AK237" s="5"/>
      <c r="AL237" s="5"/>
      <c r="AM237" s="5"/>
      <c r="AN237" s="5"/>
      <c r="AO237" s="5"/>
      <c r="AP237" s="5"/>
    </row>
    <row r="238" spans="2:42" ht="15" x14ac:dyDescent="0.25">
      <c r="B238" s="8" t="s">
        <v>26</v>
      </c>
      <c r="C238" s="16">
        <f t="shared" si="236"/>
        <v>500</v>
      </c>
      <c r="D238" s="16">
        <f t="shared" si="238"/>
        <v>500</v>
      </c>
      <c r="E238" s="16">
        <f t="shared" si="238"/>
        <v>500</v>
      </c>
      <c r="F238" s="16">
        <f t="shared" si="238"/>
        <v>500</v>
      </c>
      <c r="G238" s="16">
        <f t="shared" si="238"/>
        <v>500</v>
      </c>
      <c r="H238" s="16">
        <f t="shared" si="238"/>
        <v>500</v>
      </c>
      <c r="I238" s="16">
        <f t="shared" si="238"/>
        <v>500</v>
      </c>
      <c r="J238" s="16">
        <f t="shared" si="238"/>
        <v>500</v>
      </c>
      <c r="K238" s="16">
        <f t="shared" si="238"/>
        <v>500</v>
      </c>
      <c r="L238" s="16">
        <f t="shared" si="238"/>
        <v>500</v>
      </c>
      <c r="M238" s="16">
        <f t="shared" si="238"/>
        <v>500</v>
      </c>
      <c r="N238" s="16">
        <f t="shared" si="238"/>
        <v>500</v>
      </c>
      <c r="O238" s="16">
        <f t="shared" si="238"/>
        <v>500</v>
      </c>
      <c r="P238" s="16">
        <f t="shared" si="238"/>
        <v>500</v>
      </c>
      <c r="Q238" s="16">
        <f t="shared" si="238"/>
        <v>500</v>
      </c>
      <c r="R238" s="16">
        <f t="shared" ref="R238:AF238" si="244">R144+R191</f>
        <v>500</v>
      </c>
      <c r="S238" s="16">
        <f t="shared" si="244"/>
        <v>500</v>
      </c>
      <c r="T238" s="16">
        <f t="shared" si="244"/>
        <v>500</v>
      </c>
      <c r="U238" s="16">
        <f t="shared" si="244"/>
        <v>500</v>
      </c>
      <c r="V238" s="16">
        <f t="shared" si="244"/>
        <v>500</v>
      </c>
      <c r="W238" s="16">
        <f t="shared" si="244"/>
        <v>500</v>
      </c>
      <c r="X238" s="16">
        <f t="shared" si="244"/>
        <v>500</v>
      </c>
      <c r="Y238" s="16">
        <f t="shared" si="244"/>
        <v>500</v>
      </c>
      <c r="Z238" s="16">
        <f t="shared" si="244"/>
        <v>500</v>
      </c>
      <c r="AA238" s="16">
        <f t="shared" si="244"/>
        <v>500</v>
      </c>
      <c r="AB238" s="16">
        <f t="shared" si="244"/>
        <v>500</v>
      </c>
      <c r="AC238" s="16">
        <f t="shared" si="244"/>
        <v>500</v>
      </c>
      <c r="AD238" s="16">
        <f t="shared" si="244"/>
        <v>500</v>
      </c>
      <c r="AE238" s="16">
        <f t="shared" si="244"/>
        <v>500</v>
      </c>
      <c r="AF238" s="16">
        <f t="shared" si="244"/>
        <v>500</v>
      </c>
      <c r="AG238" s="5"/>
      <c r="AH238" s="5"/>
      <c r="AI238" s="5"/>
      <c r="AJ238" s="5"/>
      <c r="AK238" s="5"/>
      <c r="AL238" s="5"/>
      <c r="AM238" s="5"/>
      <c r="AN238" s="5"/>
      <c r="AO238" s="5"/>
      <c r="AP238" s="5"/>
    </row>
    <row r="239" spans="2:42" ht="30" x14ac:dyDescent="0.25">
      <c r="B239" s="23" t="s">
        <v>27</v>
      </c>
      <c r="C239" s="19">
        <f t="shared" ref="C239" si="245">C236+C237-C238</f>
        <v>229900</v>
      </c>
      <c r="D239" s="19">
        <f t="shared" ref="D239:Q239" si="246">D236+D237-D238</f>
        <v>584059</v>
      </c>
      <c r="E239" s="19">
        <f t="shared" si="246"/>
        <v>962186</v>
      </c>
      <c r="F239" s="19">
        <f t="shared" si="246"/>
        <v>1419832</v>
      </c>
      <c r="G239" s="19">
        <f t="shared" si="246"/>
        <v>1849981</v>
      </c>
      <c r="H239" s="19">
        <f t="shared" si="246"/>
        <v>2243791</v>
      </c>
      <c r="I239" s="19">
        <f t="shared" si="246"/>
        <v>2627934</v>
      </c>
      <c r="J239" s="19">
        <f t="shared" si="246"/>
        <v>2932144</v>
      </c>
      <c r="K239" s="19">
        <f t="shared" si="246"/>
        <v>3181771</v>
      </c>
      <c r="L239" s="19">
        <f t="shared" si="246"/>
        <v>3406742</v>
      </c>
      <c r="M239" s="19">
        <f t="shared" si="246"/>
        <v>3604129</v>
      </c>
      <c r="N239" s="19">
        <f t="shared" si="246"/>
        <v>3770915</v>
      </c>
      <c r="O239" s="19">
        <f t="shared" si="246"/>
        <v>3943484</v>
      </c>
      <c r="P239" s="19">
        <f t="shared" si="246"/>
        <v>4122029</v>
      </c>
      <c r="Q239" s="19">
        <f t="shared" si="246"/>
        <v>4264956</v>
      </c>
      <c r="R239" s="19">
        <f t="shared" ref="R239:AF239" si="247">R236+R237-R238</f>
        <v>4411885</v>
      </c>
      <c r="S239" s="19">
        <f t="shared" si="247"/>
        <v>4562927</v>
      </c>
      <c r="T239" s="19">
        <f t="shared" si="247"/>
        <v>4672793</v>
      </c>
      <c r="U239" s="19">
        <f t="shared" si="247"/>
        <v>4784509</v>
      </c>
      <c r="V239" s="19">
        <f t="shared" si="247"/>
        <v>4850201</v>
      </c>
      <c r="W239" s="19">
        <f t="shared" si="247"/>
        <v>4866105</v>
      </c>
      <c r="X239" s="19">
        <f t="shared" si="247"/>
        <v>4878770</v>
      </c>
      <c r="Y239" s="19">
        <f t="shared" si="247"/>
        <v>4836388</v>
      </c>
      <c r="Z239" s="19">
        <f t="shared" si="247"/>
        <v>4787863</v>
      </c>
      <c r="AA239" s="19">
        <f t="shared" si="247"/>
        <v>4732905</v>
      </c>
      <c r="AB239" s="19">
        <f t="shared" si="247"/>
        <v>4615779</v>
      </c>
      <c r="AC239" s="19">
        <f t="shared" si="247"/>
        <v>4488999</v>
      </c>
      <c r="AD239" s="19">
        <f t="shared" si="247"/>
        <v>4352149</v>
      </c>
      <c r="AE239" s="19">
        <f t="shared" si="247"/>
        <v>4204794</v>
      </c>
      <c r="AF239" s="19">
        <f t="shared" si="247"/>
        <v>4046489</v>
      </c>
      <c r="AG239" s="5"/>
      <c r="AH239" s="5"/>
      <c r="AI239" s="5"/>
      <c r="AJ239" s="5"/>
      <c r="AK239" s="5"/>
      <c r="AL239" s="5"/>
      <c r="AM239" s="5"/>
      <c r="AN239" s="5"/>
      <c r="AO239" s="5"/>
      <c r="AP239" s="5"/>
    </row>
    <row r="240" spans="2:42" ht="45" x14ac:dyDescent="0.25">
      <c r="B240" s="8" t="s">
        <v>28</v>
      </c>
      <c r="C240" s="16">
        <f t="shared" si="236"/>
        <v>0</v>
      </c>
      <c r="D240" s="16">
        <f t="shared" si="238"/>
        <v>0</v>
      </c>
      <c r="E240" s="16">
        <f t="shared" si="238"/>
        <v>0</v>
      </c>
      <c r="F240" s="16">
        <f t="shared" si="238"/>
        <v>0</v>
      </c>
      <c r="G240" s="16">
        <f t="shared" si="238"/>
        <v>0</v>
      </c>
      <c r="H240" s="16">
        <f t="shared" si="238"/>
        <v>0</v>
      </c>
      <c r="I240" s="16">
        <f t="shared" si="238"/>
        <v>0</v>
      </c>
      <c r="J240" s="16">
        <f t="shared" si="238"/>
        <v>0</v>
      </c>
      <c r="K240" s="16">
        <f t="shared" si="238"/>
        <v>0</v>
      </c>
      <c r="L240" s="16">
        <f t="shared" si="238"/>
        <v>0</v>
      </c>
      <c r="M240" s="16">
        <f t="shared" si="238"/>
        <v>0</v>
      </c>
      <c r="N240" s="16">
        <f t="shared" si="238"/>
        <v>0</v>
      </c>
      <c r="O240" s="16">
        <f t="shared" si="238"/>
        <v>0</v>
      </c>
      <c r="P240" s="16">
        <f t="shared" si="238"/>
        <v>0</v>
      </c>
      <c r="Q240" s="16">
        <f t="shared" si="238"/>
        <v>0</v>
      </c>
      <c r="R240" s="16">
        <f t="shared" ref="R240:AF240" si="248">R146+R193</f>
        <v>0</v>
      </c>
      <c r="S240" s="16">
        <f t="shared" si="248"/>
        <v>0</v>
      </c>
      <c r="T240" s="16">
        <f t="shared" si="248"/>
        <v>0</v>
      </c>
      <c r="U240" s="16">
        <f t="shared" si="248"/>
        <v>0</v>
      </c>
      <c r="V240" s="16">
        <f t="shared" si="248"/>
        <v>0</v>
      </c>
      <c r="W240" s="16">
        <f t="shared" si="248"/>
        <v>0</v>
      </c>
      <c r="X240" s="16">
        <f t="shared" si="248"/>
        <v>0</v>
      </c>
      <c r="Y240" s="16">
        <f t="shared" si="248"/>
        <v>0</v>
      </c>
      <c r="Z240" s="16">
        <f t="shared" si="248"/>
        <v>0</v>
      </c>
      <c r="AA240" s="16">
        <f t="shared" si="248"/>
        <v>0</v>
      </c>
      <c r="AB240" s="16">
        <f t="shared" si="248"/>
        <v>0</v>
      </c>
      <c r="AC240" s="16">
        <f t="shared" si="248"/>
        <v>0</v>
      </c>
      <c r="AD240" s="16">
        <f t="shared" si="248"/>
        <v>0</v>
      </c>
      <c r="AE240" s="16">
        <f t="shared" si="248"/>
        <v>0</v>
      </c>
      <c r="AF240" s="16">
        <f t="shared" si="248"/>
        <v>0</v>
      </c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r="241" spans="2:42" ht="15" x14ac:dyDescent="0.25">
      <c r="B241" s="23" t="s">
        <v>29</v>
      </c>
      <c r="C241" s="19">
        <f t="shared" ref="C241" si="249">C239+C240</f>
        <v>229900</v>
      </c>
      <c r="D241" s="19">
        <f t="shared" ref="D241:Q241" si="250">D239+D240</f>
        <v>584059</v>
      </c>
      <c r="E241" s="19">
        <f t="shared" si="250"/>
        <v>962186</v>
      </c>
      <c r="F241" s="19">
        <f t="shared" si="250"/>
        <v>1419832</v>
      </c>
      <c r="G241" s="19">
        <f t="shared" si="250"/>
        <v>1849981</v>
      </c>
      <c r="H241" s="19">
        <f t="shared" si="250"/>
        <v>2243791</v>
      </c>
      <c r="I241" s="19">
        <f t="shared" si="250"/>
        <v>2627934</v>
      </c>
      <c r="J241" s="19">
        <f t="shared" si="250"/>
        <v>2932144</v>
      </c>
      <c r="K241" s="19">
        <f t="shared" si="250"/>
        <v>3181771</v>
      </c>
      <c r="L241" s="19">
        <f t="shared" si="250"/>
        <v>3406742</v>
      </c>
      <c r="M241" s="19">
        <f t="shared" si="250"/>
        <v>3604129</v>
      </c>
      <c r="N241" s="19">
        <f t="shared" si="250"/>
        <v>3770915</v>
      </c>
      <c r="O241" s="19">
        <f t="shared" si="250"/>
        <v>3943484</v>
      </c>
      <c r="P241" s="19">
        <f t="shared" si="250"/>
        <v>4122029</v>
      </c>
      <c r="Q241" s="19">
        <f t="shared" si="250"/>
        <v>4264956</v>
      </c>
      <c r="R241" s="19">
        <f t="shared" ref="R241:AF241" si="251">R239+R240</f>
        <v>4411885</v>
      </c>
      <c r="S241" s="19">
        <f t="shared" si="251"/>
        <v>4562927</v>
      </c>
      <c r="T241" s="19">
        <f t="shared" si="251"/>
        <v>4672793</v>
      </c>
      <c r="U241" s="19">
        <f t="shared" si="251"/>
        <v>4784509</v>
      </c>
      <c r="V241" s="19">
        <f t="shared" si="251"/>
        <v>4850201</v>
      </c>
      <c r="W241" s="19">
        <f t="shared" si="251"/>
        <v>4866105</v>
      </c>
      <c r="X241" s="19">
        <f t="shared" si="251"/>
        <v>4878770</v>
      </c>
      <c r="Y241" s="19">
        <f t="shared" si="251"/>
        <v>4836388</v>
      </c>
      <c r="Z241" s="19">
        <f t="shared" si="251"/>
        <v>4787863</v>
      </c>
      <c r="AA241" s="19">
        <f t="shared" si="251"/>
        <v>4732905</v>
      </c>
      <c r="AB241" s="19">
        <f t="shared" si="251"/>
        <v>4615779</v>
      </c>
      <c r="AC241" s="19">
        <f t="shared" si="251"/>
        <v>4488999</v>
      </c>
      <c r="AD241" s="19">
        <f t="shared" si="251"/>
        <v>4352149</v>
      </c>
      <c r="AE241" s="19">
        <f t="shared" si="251"/>
        <v>4204794</v>
      </c>
      <c r="AF241" s="19">
        <f t="shared" si="251"/>
        <v>4046489</v>
      </c>
      <c r="AG241" s="5"/>
      <c r="AH241" s="5"/>
      <c r="AI241" s="5"/>
      <c r="AJ241" s="5"/>
      <c r="AK241" s="5"/>
      <c r="AL241" s="5"/>
      <c r="AM241" s="5"/>
      <c r="AN241" s="5"/>
      <c r="AO241" s="5"/>
      <c r="AP241" s="5"/>
    </row>
    <row r="242" spans="2:42" ht="30" x14ac:dyDescent="0.25">
      <c r="B242" s="8" t="s">
        <v>30</v>
      </c>
      <c r="C242" s="16">
        <f t="shared" si="236"/>
        <v>1900</v>
      </c>
      <c r="D242" s="16">
        <f t="shared" si="238"/>
        <v>1900</v>
      </c>
      <c r="E242" s="16">
        <f t="shared" si="238"/>
        <v>1900</v>
      </c>
      <c r="F242" s="16">
        <f t="shared" si="238"/>
        <v>1900</v>
      </c>
      <c r="G242" s="16">
        <f t="shared" si="238"/>
        <v>1900</v>
      </c>
      <c r="H242" s="16">
        <f t="shared" si="238"/>
        <v>1900</v>
      </c>
      <c r="I242" s="16">
        <f t="shared" si="238"/>
        <v>1900</v>
      </c>
      <c r="J242" s="16">
        <f t="shared" si="238"/>
        <v>1900</v>
      </c>
      <c r="K242" s="16">
        <f t="shared" si="238"/>
        <v>1900</v>
      </c>
      <c r="L242" s="16">
        <f t="shared" si="238"/>
        <v>1900</v>
      </c>
      <c r="M242" s="16">
        <f t="shared" si="238"/>
        <v>1900</v>
      </c>
      <c r="N242" s="16">
        <f t="shared" si="238"/>
        <v>1900</v>
      </c>
      <c r="O242" s="16">
        <f t="shared" si="238"/>
        <v>1900</v>
      </c>
      <c r="P242" s="16">
        <f t="shared" si="238"/>
        <v>1900</v>
      </c>
      <c r="Q242" s="16">
        <f t="shared" si="238"/>
        <v>1900</v>
      </c>
      <c r="R242" s="16">
        <f t="shared" ref="R242:AF242" si="252">R148+R195</f>
        <v>1900</v>
      </c>
      <c r="S242" s="16">
        <f t="shared" si="252"/>
        <v>1900</v>
      </c>
      <c r="T242" s="16">
        <f t="shared" si="252"/>
        <v>1900</v>
      </c>
      <c r="U242" s="16">
        <f t="shared" si="252"/>
        <v>1900</v>
      </c>
      <c r="V242" s="16">
        <f t="shared" si="252"/>
        <v>1900</v>
      </c>
      <c r="W242" s="16">
        <f t="shared" si="252"/>
        <v>1900</v>
      </c>
      <c r="X242" s="16">
        <f t="shared" si="252"/>
        <v>1900</v>
      </c>
      <c r="Y242" s="16">
        <f t="shared" si="252"/>
        <v>1900</v>
      </c>
      <c r="Z242" s="16">
        <f t="shared" si="252"/>
        <v>1900</v>
      </c>
      <c r="AA242" s="16">
        <f t="shared" si="252"/>
        <v>1900</v>
      </c>
      <c r="AB242" s="16">
        <f t="shared" si="252"/>
        <v>1900</v>
      </c>
      <c r="AC242" s="16">
        <f t="shared" si="252"/>
        <v>1900</v>
      </c>
      <c r="AD242" s="16">
        <f t="shared" si="252"/>
        <v>1900</v>
      </c>
      <c r="AE242" s="16">
        <f t="shared" si="252"/>
        <v>1900</v>
      </c>
      <c r="AF242" s="16">
        <f t="shared" si="252"/>
        <v>1900</v>
      </c>
      <c r="AG242" s="5"/>
      <c r="AH242" s="5"/>
      <c r="AI242" s="5"/>
      <c r="AJ242" s="5"/>
      <c r="AK242" s="5"/>
      <c r="AL242" s="5"/>
      <c r="AM242" s="5"/>
      <c r="AN242" s="5"/>
      <c r="AO242" s="5"/>
      <c r="AP242" s="5"/>
    </row>
    <row r="243" spans="2:42" ht="15" x14ac:dyDescent="0.25">
      <c r="B243" s="23" t="s">
        <v>31</v>
      </c>
      <c r="C243" s="19">
        <f>C241-C242</f>
        <v>228000</v>
      </c>
      <c r="D243" s="19">
        <f t="shared" ref="D243:Q243" si="253">D241-D242</f>
        <v>582159</v>
      </c>
      <c r="E243" s="19">
        <f t="shared" si="253"/>
        <v>960286</v>
      </c>
      <c r="F243" s="19">
        <f t="shared" si="253"/>
        <v>1417932</v>
      </c>
      <c r="G243" s="19">
        <f t="shared" si="253"/>
        <v>1848081</v>
      </c>
      <c r="H243" s="19">
        <f t="shared" si="253"/>
        <v>2241891</v>
      </c>
      <c r="I243" s="19">
        <f t="shared" si="253"/>
        <v>2626034</v>
      </c>
      <c r="J243" s="19">
        <f t="shared" si="253"/>
        <v>2930244</v>
      </c>
      <c r="K243" s="19">
        <f t="shared" si="253"/>
        <v>3179871</v>
      </c>
      <c r="L243" s="19">
        <f t="shared" si="253"/>
        <v>3404842</v>
      </c>
      <c r="M243" s="19">
        <f t="shared" si="253"/>
        <v>3602229</v>
      </c>
      <c r="N243" s="19">
        <f t="shared" si="253"/>
        <v>3769015</v>
      </c>
      <c r="O243" s="19">
        <f t="shared" si="253"/>
        <v>3941584</v>
      </c>
      <c r="P243" s="19">
        <f t="shared" si="253"/>
        <v>4120129</v>
      </c>
      <c r="Q243" s="19">
        <f t="shared" si="253"/>
        <v>4263056</v>
      </c>
      <c r="R243" s="19">
        <f t="shared" ref="R243:AF243" si="254">R241-R242</f>
        <v>4409985</v>
      </c>
      <c r="S243" s="19">
        <f t="shared" si="254"/>
        <v>4561027</v>
      </c>
      <c r="T243" s="19">
        <f t="shared" si="254"/>
        <v>4670893</v>
      </c>
      <c r="U243" s="19">
        <f t="shared" si="254"/>
        <v>4782609</v>
      </c>
      <c r="V243" s="19">
        <f t="shared" si="254"/>
        <v>4848301</v>
      </c>
      <c r="W243" s="19">
        <f t="shared" si="254"/>
        <v>4864205</v>
      </c>
      <c r="X243" s="19">
        <f t="shared" si="254"/>
        <v>4876870</v>
      </c>
      <c r="Y243" s="19">
        <f t="shared" si="254"/>
        <v>4834488</v>
      </c>
      <c r="Z243" s="19">
        <f t="shared" si="254"/>
        <v>4785963</v>
      </c>
      <c r="AA243" s="19">
        <f t="shared" si="254"/>
        <v>4731005</v>
      </c>
      <c r="AB243" s="19">
        <f t="shared" si="254"/>
        <v>4613879</v>
      </c>
      <c r="AC243" s="19">
        <f t="shared" si="254"/>
        <v>4487099</v>
      </c>
      <c r="AD243" s="19">
        <f t="shared" si="254"/>
        <v>4350249</v>
      </c>
      <c r="AE243" s="19">
        <f t="shared" si="254"/>
        <v>4202894</v>
      </c>
      <c r="AF243" s="19">
        <f t="shared" si="254"/>
        <v>4044589</v>
      </c>
      <c r="AG243" s="5"/>
      <c r="AH243" s="5"/>
      <c r="AI243" s="5"/>
      <c r="AJ243" s="5"/>
      <c r="AK243" s="5"/>
      <c r="AL243" s="5"/>
      <c r="AM243" s="5"/>
      <c r="AN243" s="5"/>
      <c r="AO243" s="5"/>
      <c r="AP243" s="5"/>
    </row>
    <row r="244" spans="2:42" ht="15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</row>
    <row r="245" spans="2:42" ht="30" x14ac:dyDescent="0.25">
      <c r="B245" s="32" t="s">
        <v>134</v>
      </c>
      <c r="C245" s="7" t="str">
        <f>założenia!C17</f>
        <v>Rok n
2015</v>
      </c>
      <c r="D245" s="7" t="str">
        <f>założenia!D17</f>
        <v>Rok n+1
2016</v>
      </c>
      <c r="E245" s="7" t="str">
        <f>założenia!E17</f>
        <v>Rok n+2
2017</v>
      </c>
      <c r="F245" s="7" t="str">
        <f>założenia!F17</f>
        <v>Rok n+3
2018</v>
      </c>
      <c r="G245" s="7" t="str">
        <f>założenia!G17</f>
        <v>Rok n+4
2019</v>
      </c>
      <c r="H245" s="7" t="str">
        <f>założenia!H17</f>
        <v>Rok n+5
2020</v>
      </c>
      <c r="I245" s="7" t="str">
        <f>założenia!I17</f>
        <v>Rok n+6
2021</v>
      </c>
      <c r="J245" s="7" t="str">
        <f>założenia!J17</f>
        <v>Rok n+7
2022</v>
      </c>
      <c r="K245" s="7" t="str">
        <f>założenia!K17</f>
        <v>Rok n+8
2023</v>
      </c>
      <c r="L245" s="7" t="str">
        <f>założenia!L17</f>
        <v>Rok n+9
2024</v>
      </c>
      <c r="M245" s="7" t="str">
        <f>założenia!M17</f>
        <v>Rok n+10
2025</v>
      </c>
      <c r="N245" s="7" t="str">
        <f>założenia!N17</f>
        <v>Rok n+11
2026</v>
      </c>
      <c r="O245" s="7" t="str">
        <f>założenia!O17</f>
        <v>Rok n+12
2027</v>
      </c>
      <c r="P245" s="7" t="str">
        <f>założenia!P17</f>
        <v>Rok n+13
2028</v>
      </c>
      <c r="Q245" s="7" t="str">
        <f>założenia!Q17</f>
        <v>Rok n+14
2029</v>
      </c>
      <c r="R245" s="7" t="str">
        <f>założenia!R17</f>
        <v>Rok n+15
2030</v>
      </c>
      <c r="S245" s="7" t="str">
        <f>założenia!S17</f>
        <v>Rok n+16
2031</v>
      </c>
      <c r="T245" s="7" t="str">
        <f>założenia!T17</f>
        <v>Rok n+17
2032</v>
      </c>
      <c r="U245" s="7" t="str">
        <f>założenia!U17</f>
        <v>Rok n+18
2033</v>
      </c>
      <c r="V245" s="7" t="str">
        <f>założenia!V17</f>
        <v>Rok n+19
2034</v>
      </c>
      <c r="W245" s="7" t="str">
        <f>założenia!W17</f>
        <v>Rok n+20
2035</v>
      </c>
      <c r="X245" s="7" t="str">
        <f>założenia!X17</f>
        <v>Rok n+21
2036</v>
      </c>
      <c r="Y245" s="7" t="str">
        <f>założenia!Y17</f>
        <v>Rok n+22
2037</v>
      </c>
      <c r="Z245" s="7" t="str">
        <f>założenia!Z17</f>
        <v>Rok n+23
2038</v>
      </c>
      <c r="AA245" s="7" t="str">
        <f>założenia!AA17</f>
        <v>Rok n+24
2039</v>
      </c>
      <c r="AB245" s="7" t="str">
        <f>założenia!AB17</f>
        <v>Rok n+25
2040</v>
      </c>
      <c r="AC245" s="7" t="str">
        <f>założenia!AC17</f>
        <v>Rok n+26
2041</v>
      </c>
      <c r="AD245" s="7" t="str">
        <f>założenia!AD17</f>
        <v>Rok n+27
2042</v>
      </c>
      <c r="AE245" s="7" t="str">
        <f>założenia!AE17</f>
        <v>Rok n+28
2043</v>
      </c>
      <c r="AF245" s="7" t="str">
        <f>założenia!AF17</f>
        <v>Rok n+29
2044</v>
      </c>
      <c r="AG245" s="5"/>
      <c r="AH245" s="5"/>
      <c r="AI245" s="5"/>
      <c r="AJ245" s="5"/>
      <c r="AK245" s="5"/>
      <c r="AL245" s="5"/>
      <c r="AM245" s="5"/>
      <c r="AN245" s="5"/>
      <c r="AO245" s="5"/>
      <c r="AP245" s="5"/>
    </row>
    <row r="246" spans="2:42" ht="30" x14ac:dyDescent="0.25">
      <c r="B246" s="8" t="s">
        <v>17</v>
      </c>
      <c r="C246" s="16">
        <f>C152+C199</f>
        <v>63647043</v>
      </c>
      <c r="D246" s="16">
        <f t="shared" ref="D246:Q257" si="255">D152+D199</f>
        <v>65451366</v>
      </c>
      <c r="E246" s="16">
        <f t="shared" si="255"/>
        <v>67647611.700000003</v>
      </c>
      <c r="F246" s="16">
        <f t="shared" si="255"/>
        <v>69727291.724199995</v>
      </c>
      <c r="G246" s="16">
        <f t="shared" si="255"/>
        <v>71893325.628477603</v>
      </c>
      <c r="H246" s="16">
        <f t="shared" si="255"/>
        <v>74037493.550074965</v>
      </c>
      <c r="I246" s="16">
        <f t="shared" si="255"/>
        <v>76203754.265477061</v>
      </c>
      <c r="J246" s="16">
        <f t="shared" si="255"/>
        <v>78278118.288910419</v>
      </c>
      <c r="K246" s="16">
        <f t="shared" si="255"/>
        <v>80302997.948999912</v>
      </c>
      <c r="L246" s="16">
        <f t="shared" si="255"/>
        <v>82328109.467571914</v>
      </c>
      <c r="M246" s="16">
        <f t="shared" si="255"/>
        <v>84349991.040663928</v>
      </c>
      <c r="N246" s="16">
        <f t="shared" si="255"/>
        <v>86365099.921802521</v>
      </c>
      <c r="O246" s="16">
        <f t="shared" si="255"/>
        <v>88434217.507612988</v>
      </c>
      <c r="P246" s="16">
        <f t="shared" si="255"/>
        <v>90559112.425826162</v>
      </c>
      <c r="Q246" s="16">
        <f t="shared" si="255"/>
        <v>92673128.62574929</v>
      </c>
      <c r="R246" s="16">
        <f t="shared" ref="R246:AF246" si="256">R152+R199</f>
        <v>94842345.471270263</v>
      </c>
      <c r="S246" s="16">
        <f t="shared" si="256"/>
        <v>97068612.836465836</v>
      </c>
      <c r="T246" s="16">
        <f t="shared" si="256"/>
        <v>99279713.203886881</v>
      </c>
      <c r="U246" s="16">
        <f t="shared" si="256"/>
        <v>101547522.7655957</v>
      </c>
      <c r="V246" s="16">
        <f t="shared" si="256"/>
        <v>103795777.52703239</v>
      </c>
      <c r="W246" s="16">
        <f t="shared" si="256"/>
        <v>106020087.4137893</v>
      </c>
      <c r="X246" s="16">
        <f t="shared" si="256"/>
        <v>108298614.3813754</v>
      </c>
      <c r="Y246" s="16">
        <f t="shared" si="256"/>
        <v>110548620.52805391</v>
      </c>
      <c r="Z246" s="16">
        <f t="shared" si="256"/>
        <v>112852031.21083942</v>
      </c>
      <c r="AA246" s="16">
        <f t="shared" si="256"/>
        <v>115210367.16474292</v>
      </c>
      <c r="AB246" s="16">
        <f t="shared" si="256"/>
        <v>117534517.62535572</v>
      </c>
      <c r="AC246" s="16">
        <f t="shared" si="256"/>
        <v>119912316.45486569</v>
      </c>
      <c r="AD246" s="16">
        <f t="shared" si="256"/>
        <v>122344940.27160193</v>
      </c>
      <c r="AE246" s="16">
        <f t="shared" si="256"/>
        <v>124834018.58320679</v>
      </c>
      <c r="AF246" s="16">
        <f t="shared" si="256"/>
        <v>127380560.92353657</v>
      </c>
      <c r="AG246" s="5"/>
      <c r="AH246" s="5"/>
      <c r="AI246" s="5"/>
      <c r="AJ246" s="5"/>
      <c r="AK246" s="5"/>
      <c r="AL246" s="5"/>
      <c r="AM246" s="5"/>
      <c r="AN246" s="5"/>
      <c r="AO246" s="5"/>
      <c r="AP246" s="5"/>
    </row>
    <row r="247" spans="2:42" ht="15" x14ac:dyDescent="0.25">
      <c r="B247" s="8" t="s">
        <v>20</v>
      </c>
      <c r="C247" s="16">
        <f t="shared" ref="C247:Q257" si="257">C153+C200</f>
        <v>63434643</v>
      </c>
      <c r="D247" s="16">
        <f t="shared" si="257"/>
        <v>64884807</v>
      </c>
      <c r="E247" s="16">
        <f t="shared" si="257"/>
        <v>66702925.700000003</v>
      </c>
      <c r="F247" s="16">
        <f t="shared" si="257"/>
        <v>68324959.724199995</v>
      </c>
      <c r="G247" s="16">
        <f t="shared" si="257"/>
        <v>70060844.628477603</v>
      </c>
      <c r="H247" s="16">
        <f t="shared" si="257"/>
        <v>71811202.550074965</v>
      </c>
      <c r="I247" s="16">
        <f t="shared" si="257"/>
        <v>73593320.265477061</v>
      </c>
      <c r="J247" s="16">
        <f t="shared" si="257"/>
        <v>75363474.288910419</v>
      </c>
      <c r="K247" s="16">
        <f t="shared" si="257"/>
        <v>77138726.948999912</v>
      </c>
      <c r="L247" s="16">
        <f t="shared" si="257"/>
        <v>78938867.467571914</v>
      </c>
      <c r="M247" s="16">
        <f t="shared" si="257"/>
        <v>80763362.040663928</v>
      </c>
      <c r="N247" s="16">
        <f t="shared" si="257"/>
        <v>82611684.921802521</v>
      </c>
      <c r="O247" s="16">
        <f t="shared" si="257"/>
        <v>84508233.507612988</v>
      </c>
      <c r="P247" s="16">
        <f t="shared" si="257"/>
        <v>86454583.425826162</v>
      </c>
      <c r="Q247" s="16">
        <f t="shared" si="257"/>
        <v>88425672.62574929</v>
      </c>
      <c r="R247" s="16">
        <f t="shared" ref="R247:AF247" si="258">R153+R200</f>
        <v>90447960.471270263</v>
      </c>
      <c r="S247" s="16">
        <f t="shared" si="258"/>
        <v>92523185.836465836</v>
      </c>
      <c r="T247" s="16">
        <f t="shared" si="258"/>
        <v>94624420.203886881</v>
      </c>
      <c r="U247" s="16">
        <f t="shared" si="258"/>
        <v>96780513.765595704</v>
      </c>
      <c r="V247" s="16">
        <f t="shared" si="258"/>
        <v>98963076.52703239</v>
      </c>
      <c r="W247" s="16">
        <f t="shared" si="258"/>
        <v>101171482.4137893</v>
      </c>
      <c r="X247" s="16">
        <f t="shared" si="258"/>
        <v>103437344.3813754</v>
      </c>
      <c r="Y247" s="16">
        <f t="shared" si="258"/>
        <v>105729732.52805391</v>
      </c>
      <c r="Z247" s="16">
        <f t="shared" si="258"/>
        <v>108081668.21083942</v>
      </c>
      <c r="AA247" s="16">
        <f t="shared" si="258"/>
        <v>110494962.16474292</v>
      </c>
      <c r="AB247" s="16">
        <f t="shared" si="258"/>
        <v>112936238.62535572</v>
      </c>
      <c r="AC247" s="16">
        <f t="shared" si="258"/>
        <v>115440817.45486569</v>
      </c>
      <c r="AD247" s="16">
        <f t="shared" si="258"/>
        <v>118010291.27160193</v>
      </c>
      <c r="AE247" s="16">
        <f t="shared" si="258"/>
        <v>120646724.58320679</v>
      </c>
      <c r="AF247" s="16">
        <f t="shared" si="258"/>
        <v>123351571.92353657</v>
      </c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r="248" spans="2:42" ht="15" x14ac:dyDescent="0.25">
      <c r="B248" s="23" t="s">
        <v>21</v>
      </c>
      <c r="C248" s="19">
        <f t="shared" ref="C248" si="259">C246-C247</f>
        <v>212400</v>
      </c>
      <c r="D248" s="19">
        <f t="shared" ref="D248:Q248" si="260">D246-D247</f>
        <v>566559</v>
      </c>
      <c r="E248" s="19">
        <f t="shared" si="260"/>
        <v>944686</v>
      </c>
      <c r="F248" s="19">
        <f t="shared" si="260"/>
        <v>1402332</v>
      </c>
      <c r="G248" s="19">
        <f t="shared" si="260"/>
        <v>1832481</v>
      </c>
      <c r="H248" s="19">
        <f t="shared" si="260"/>
        <v>2226291</v>
      </c>
      <c r="I248" s="19">
        <f t="shared" si="260"/>
        <v>2610434</v>
      </c>
      <c r="J248" s="19">
        <f t="shared" si="260"/>
        <v>2914644</v>
      </c>
      <c r="K248" s="19">
        <f t="shared" si="260"/>
        <v>3164271</v>
      </c>
      <c r="L248" s="19">
        <f t="shared" si="260"/>
        <v>3389242</v>
      </c>
      <c r="M248" s="19">
        <f t="shared" si="260"/>
        <v>3586629</v>
      </c>
      <c r="N248" s="19">
        <f t="shared" si="260"/>
        <v>3753415</v>
      </c>
      <c r="O248" s="19">
        <f t="shared" si="260"/>
        <v>3925984</v>
      </c>
      <c r="P248" s="19">
        <f t="shared" si="260"/>
        <v>4104529</v>
      </c>
      <c r="Q248" s="19">
        <f t="shared" si="260"/>
        <v>4247456</v>
      </c>
      <c r="R248" s="19">
        <f t="shared" ref="R248:AF248" si="261">R246-R247</f>
        <v>4394385</v>
      </c>
      <c r="S248" s="19">
        <f t="shared" si="261"/>
        <v>4545427</v>
      </c>
      <c r="T248" s="19">
        <f t="shared" si="261"/>
        <v>4655293</v>
      </c>
      <c r="U248" s="19">
        <f t="shared" si="261"/>
        <v>4767009</v>
      </c>
      <c r="V248" s="19">
        <f t="shared" si="261"/>
        <v>4832701</v>
      </c>
      <c r="W248" s="19">
        <f t="shared" si="261"/>
        <v>4848605</v>
      </c>
      <c r="X248" s="19">
        <f t="shared" si="261"/>
        <v>4861270</v>
      </c>
      <c r="Y248" s="19">
        <f t="shared" si="261"/>
        <v>4818888</v>
      </c>
      <c r="Z248" s="19">
        <f t="shared" si="261"/>
        <v>4770363</v>
      </c>
      <c r="AA248" s="19">
        <f t="shared" si="261"/>
        <v>4715405</v>
      </c>
      <c r="AB248" s="19">
        <f t="shared" si="261"/>
        <v>4598279</v>
      </c>
      <c r="AC248" s="19">
        <f t="shared" si="261"/>
        <v>4471499</v>
      </c>
      <c r="AD248" s="19">
        <f t="shared" si="261"/>
        <v>4334649</v>
      </c>
      <c r="AE248" s="19">
        <f t="shared" si="261"/>
        <v>4187294</v>
      </c>
      <c r="AF248" s="19">
        <f t="shared" si="261"/>
        <v>4028989</v>
      </c>
      <c r="AG248" s="5"/>
      <c r="AH248" s="5"/>
      <c r="AI248" s="5"/>
      <c r="AJ248" s="5"/>
      <c r="AK248" s="5"/>
      <c r="AL248" s="5"/>
      <c r="AM248" s="5"/>
      <c r="AN248" s="5"/>
      <c r="AO248" s="5"/>
      <c r="AP248" s="5"/>
    </row>
    <row r="249" spans="2:42" ht="15" x14ac:dyDescent="0.25">
      <c r="B249" s="8" t="s">
        <v>22</v>
      </c>
      <c r="C249" s="16">
        <f t="shared" si="257"/>
        <v>30000</v>
      </c>
      <c r="D249" s="16">
        <f t="shared" si="255"/>
        <v>30000</v>
      </c>
      <c r="E249" s="16">
        <f t="shared" si="255"/>
        <v>99764.907999999996</v>
      </c>
      <c r="F249" s="16">
        <f t="shared" si="255"/>
        <v>99764.907999999996</v>
      </c>
      <c r="G249" s="16">
        <f t="shared" si="255"/>
        <v>99764.907999999996</v>
      </c>
      <c r="H249" s="16">
        <f t="shared" si="255"/>
        <v>99764.907999999996</v>
      </c>
      <c r="I249" s="16">
        <f t="shared" si="255"/>
        <v>99764.907999999996</v>
      </c>
      <c r="J249" s="16">
        <f t="shared" si="255"/>
        <v>99764.907999999996</v>
      </c>
      <c r="K249" s="16">
        <f t="shared" si="255"/>
        <v>99764.907999999996</v>
      </c>
      <c r="L249" s="16">
        <f t="shared" si="255"/>
        <v>99764.907999999996</v>
      </c>
      <c r="M249" s="16">
        <f t="shared" si="255"/>
        <v>99764.907999999996</v>
      </c>
      <c r="N249" s="16">
        <f t="shared" si="255"/>
        <v>99764.907999999996</v>
      </c>
      <c r="O249" s="16">
        <f t="shared" si="255"/>
        <v>99764.907999999996</v>
      </c>
      <c r="P249" s="16">
        <f t="shared" si="255"/>
        <v>99764.907999999996</v>
      </c>
      <c r="Q249" s="16">
        <f t="shared" si="255"/>
        <v>99764.907999999996</v>
      </c>
      <c r="R249" s="16">
        <f t="shared" ref="R249:AF249" si="262">R155+R202</f>
        <v>99764.907999999996</v>
      </c>
      <c r="S249" s="16">
        <f t="shared" si="262"/>
        <v>99764.907999999996</v>
      </c>
      <c r="T249" s="16">
        <f t="shared" si="262"/>
        <v>99764.907999999996</v>
      </c>
      <c r="U249" s="16">
        <f t="shared" si="262"/>
        <v>99764.907999999996</v>
      </c>
      <c r="V249" s="16">
        <f t="shared" si="262"/>
        <v>99764.907999999996</v>
      </c>
      <c r="W249" s="16">
        <f t="shared" si="262"/>
        <v>99764.907999999996</v>
      </c>
      <c r="X249" s="16">
        <f t="shared" si="262"/>
        <v>99764.907999999996</v>
      </c>
      <c r="Y249" s="16">
        <f t="shared" si="262"/>
        <v>99764.907999999996</v>
      </c>
      <c r="Z249" s="16">
        <f t="shared" si="262"/>
        <v>99764.907999999996</v>
      </c>
      <c r="AA249" s="16">
        <f t="shared" si="262"/>
        <v>99764.907999999996</v>
      </c>
      <c r="AB249" s="16">
        <f t="shared" si="262"/>
        <v>99764.907999999996</v>
      </c>
      <c r="AC249" s="16">
        <f t="shared" si="262"/>
        <v>99764.907999999996</v>
      </c>
      <c r="AD249" s="16">
        <f t="shared" si="262"/>
        <v>99764.907999999996</v>
      </c>
      <c r="AE249" s="16">
        <f t="shared" si="262"/>
        <v>99764.907999999996</v>
      </c>
      <c r="AF249" s="16">
        <f t="shared" si="262"/>
        <v>99764.907999999996</v>
      </c>
      <c r="AG249" s="5"/>
      <c r="AH249" s="5"/>
      <c r="AI249" s="5"/>
      <c r="AJ249" s="5"/>
      <c r="AK249" s="5"/>
      <c r="AL249" s="5"/>
      <c r="AM249" s="5"/>
      <c r="AN249" s="5"/>
      <c r="AO249" s="5"/>
      <c r="AP249" s="5"/>
    </row>
    <row r="250" spans="2:42" ht="15" x14ac:dyDescent="0.25">
      <c r="B250" s="8" t="s">
        <v>23</v>
      </c>
      <c r="C250" s="16">
        <f t="shared" si="257"/>
        <v>17000</v>
      </c>
      <c r="D250" s="16">
        <f t="shared" si="255"/>
        <v>17000</v>
      </c>
      <c r="E250" s="16">
        <f t="shared" si="255"/>
        <v>17000</v>
      </c>
      <c r="F250" s="16">
        <f t="shared" si="255"/>
        <v>17000</v>
      </c>
      <c r="G250" s="16">
        <f t="shared" si="255"/>
        <v>17000</v>
      </c>
      <c r="H250" s="16">
        <f t="shared" si="255"/>
        <v>17000</v>
      </c>
      <c r="I250" s="16">
        <f t="shared" si="255"/>
        <v>17000</v>
      </c>
      <c r="J250" s="16">
        <f t="shared" si="255"/>
        <v>17000</v>
      </c>
      <c r="K250" s="16">
        <f t="shared" si="255"/>
        <v>17000</v>
      </c>
      <c r="L250" s="16">
        <f t="shared" si="255"/>
        <v>17000</v>
      </c>
      <c r="M250" s="16">
        <f t="shared" si="255"/>
        <v>17000</v>
      </c>
      <c r="N250" s="16">
        <f t="shared" si="255"/>
        <v>17000</v>
      </c>
      <c r="O250" s="16">
        <f t="shared" si="255"/>
        <v>17000</v>
      </c>
      <c r="P250" s="16">
        <f t="shared" si="255"/>
        <v>17000</v>
      </c>
      <c r="Q250" s="16">
        <f t="shared" si="255"/>
        <v>17000</v>
      </c>
      <c r="R250" s="16">
        <f t="shared" ref="R250:AF250" si="263">R156+R203</f>
        <v>17000</v>
      </c>
      <c r="S250" s="16">
        <f t="shared" si="263"/>
        <v>17000</v>
      </c>
      <c r="T250" s="16">
        <f t="shared" si="263"/>
        <v>17000</v>
      </c>
      <c r="U250" s="16">
        <f t="shared" si="263"/>
        <v>17000</v>
      </c>
      <c r="V250" s="16">
        <f t="shared" si="263"/>
        <v>17000</v>
      </c>
      <c r="W250" s="16">
        <f t="shared" si="263"/>
        <v>17000</v>
      </c>
      <c r="X250" s="16">
        <f t="shared" si="263"/>
        <v>17000</v>
      </c>
      <c r="Y250" s="16">
        <f t="shared" si="263"/>
        <v>17000</v>
      </c>
      <c r="Z250" s="16">
        <f t="shared" si="263"/>
        <v>17000</v>
      </c>
      <c r="AA250" s="16">
        <f t="shared" si="263"/>
        <v>17000</v>
      </c>
      <c r="AB250" s="16">
        <f t="shared" si="263"/>
        <v>17000</v>
      </c>
      <c r="AC250" s="16">
        <f t="shared" si="263"/>
        <v>17000</v>
      </c>
      <c r="AD250" s="16">
        <f t="shared" si="263"/>
        <v>17000</v>
      </c>
      <c r="AE250" s="16">
        <f t="shared" si="263"/>
        <v>17000</v>
      </c>
      <c r="AF250" s="16">
        <f t="shared" si="263"/>
        <v>17000</v>
      </c>
      <c r="AG250" s="5"/>
      <c r="AH250" s="5"/>
      <c r="AI250" s="5"/>
      <c r="AJ250" s="5"/>
      <c r="AK250" s="5"/>
      <c r="AL250" s="5"/>
      <c r="AM250" s="5"/>
      <c r="AN250" s="5"/>
      <c r="AO250" s="5"/>
      <c r="AP250" s="5"/>
    </row>
    <row r="251" spans="2:42" ht="30" x14ac:dyDescent="0.25">
      <c r="B251" s="23" t="s">
        <v>24</v>
      </c>
      <c r="C251" s="19">
        <f t="shared" ref="C251" si="264">C248+C249-C250</f>
        <v>225400</v>
      </c>
      <c r="D251" s="19">
        <f t="shared" ref="D251:Q251" si="265">D248+D249-D250</f>
        <v>579559</v>
      </c>
      <c r="E251" s="19">
        <f t="shared" si="265"/>
        <v>1027450.9080000001</v>
      </c>
      <c r="F251" s="19">
        <f t="shared" si="265"/>
        <v>1485096.9080000001</v>
      </c>
      <c r="G251" s="19">
        <f t="shared" si="265"/>
        <v>1915245.9080000001</v>
      </c>
      <c r="H251" s="19">
        <f t="shared" si="265"/>
        <v>2309055.9079999998</v>
      </c>
      <c r="I251" s="19">
        <f t="shared" si="265"/>
        <v>2693198.9079999998</v>
      </c>
      <c r="J251" s="19">
        <f t="shared" si="265"/>
        <v>2997408.9079999998</v>
      </c>
      <c r="K251" s="19">
        <f t="shared" si="265"/>
        <v>3247035.9079999998</v>
      </c>
      <c r="L251" s="19">
        <f t="shared" si="265"/>
        <v>3472006.9079999998</v>
      </c>
      <c r="M251" s="19">
        <f t="shared" si="265"/>
        <v>3669393.9079999998</v>
      </c>
      <c r="N251" s="19">
        <f t="shared" si="265"/>
        <v>3836179.9079999998</v>
      </c>
      <c r="O251" s="19">
        <f t="shared" si="265"/>
        <v>4008748.9079999998</v>
      </c>
      <c r="P251" s="19">
        <f t="shared" si="265"/>
        <v>4187293.9079999998</v>
      </c>
      <c r="Q251" s="19">
        <f t="shared" si="265"/>
        <v>4330220.9079999998</v>
      </c>
      <c r="R251" s="19">
        <f t="shared" ref="R251:AF251" si="266">R248+R249-R250</f>
        <v>4477149.9079999998</v>
      </c>
      <c r="S251" s="19">
        <f t="shared" si="266"/>
        <v>4628191.9079999998</v>
      </c>
      <c r="T251" s="19">
        <f t="shared" si="266"/>
        <v>4738057.9079999998</v>
      </c>
      <c r="U251" s="19">
        <f t="shared" si="266"/>
        <v>4849773.9079999998</v>
      </c>
      <c r="V251" s="19">
        <f t="shared" si="266"/>
        <v>4915465.9079999998</v>
      </c>
      <c r="W251" s="19">
        <f t="shared" si="266"/>
        <v>4931369.9079999998</v>
      </c>
      <c r="X251" s="19">
        <f t="shared" si="266"/>
        <v>4944034.9079999998</v>
      </c>
      <c r="Y251" s="19">
        <f t="shared" si="266"/>
        <v>4901652.9079999998</v>
      </c>
      <c r="Z251" s="19">
        <f t="shared" si="266"/>
        <v>4853127.9079999998</v>
      </c>
      <c r="AA251" s="19">
        <f t="shared" si="266"/>
        <v>4798169.9079999998</v>
      </c>
      <c r="AB251" s="19">
        <f t="shared" si="266"/>
        <v>4681043.9079999998</v>
      </c>
      <c r="AC251" s="19">
        <f t="shared" si="266"/>
        <v>4554263.9079999998</v>
      </c>
      <c r="AD251" s="19">
        <f t="shared" si="266"/>
        <v>4417413.9079999998</v>
      </c>
      <c r="AE251" s="19">
        <f t="shared" si="266"/>
        <v>4270058.9079999998</v>
      </c>
      <c r="AF251" s="19">
        <f t="shared" si="266"/>
        <v>4111753.9079999998</v>
      </c>
      <c r="AG251" s="5"/>
      <c r="AH251" s="5"/>
      <c r="AI251" s="5"/>
      <c r="AJ251" s="5"/>
      <c r="AK251" s="5"/>
      <c r="AL251" s="5"/>
      <c r="AM251" s="5"/>
      <c r="AN251" s="5"/>
      <c r="AO251" s="5"/>
      <c r="AP251" s="5"/>
    </row>
    <row r="252" spans="2:42" ht="15" x14ac:dyDescent="0.25">
      <c r="B252" s="8" t="s">
        <v>25</v>
      </c>
      <c r="C252" s="16">
        <f t="shared" si="257"/>
        <v>5000</v>
      </c>
      <c r="D252" s="16">
        <f t="shared" si="255"/>
        <v>5000</v>
      </c>
      <c r="E252" s="16">
        <f t="shared" si="255"/>
        <v>5000</v>
      </c>
      <c r="F252" s="16">
        <f t="shared" si="255"/>
        <v>5000</v>
      </c>
      <c r="G252" s="16">
        <f t="shared" si="255"/>
        <v>5000</v>
      </c>
      <c r="H252" s="16">
        <f t="shared" si="255"/>
        <v>5000</v>
      </c>
      <c r="I252" s="16">
        <f t="shared" si="255"/>
        <v>5000</v>
      </c>
      <c r="J252" s="16">
        <f t="shared" si="255"/>
        <v>5000</v>
      </c>
      <c r="K252" s="16">
        <f t="shared" si="255"/>
        <v>5000</v>
      </c>
      <c r="L252" s="16">
        <f t="shared" si="255"/>
        <v>5000</v>
      </c>
      <c r="M252" s="16">
        <f t="shared" si="255"/>
        <v>5000</v>
      </c>
      <c r="N252" s="16">
        <f t="shared" si="255"/>
        <v>5000</v>
      </c>
      <c r="O252" s="16">
        <f t="shared" si="255"/>
        <v>5000</v>
      </c>
      <c r="P252" s="16">
        <f t="shared" si="255"/>
        <v>5000</v>
      </c>
      <c r="Q252" s="16">
        <f t="shared" si="255"/>
        <v>5000</v>
      </c>
      <c r="R252" s="16">
        <f t="shared" ref="R252:AF252" si="267">R158+R205</f>
        <v>5000</v>
      </c>
      <c r="S252" s="16">
        <f t="shared" si="267"/>
        <v>5000</v>
      </c>
      <c r="T252" s="16">
        <f t="shared" si="267"/>
        <v>5000</v>
      </c>
      <c r="U252" s="16">
        <f t="shared" si="267"/>
        <v>5000</v>
      </c>
      <c r="V252" s="16">
        <f t="shared" si="267"/>
        <v>5000</v>
      </c>
      <c r="W252" s="16">
        <f t="shared" si="267"/>
        <v>5000</v>
      </c>
      <c r="X252" s="16">
        <f t="shared" si="267"/>
        <v>5000</v>
      </c>
      <c r="Y252" s="16">
        <f t="shared" si="267"/>
        <v>5000</v>
      </c>
      <c r="Z252" s="16">
        <f t="shared" si="267"/>
        <v>5000</v>
      </c>
      <c r="AA252" s="16">
        <f t="shared" si="267"/>
        <v>5000</v>
      </c>
      <c r="AB252" s="16">
        <f t="shared" si="267"/>
        <v>5000</v>
      </c>
      <c r="AC252" s="16">
        <f t="shared" si="267"/>
        <v>5000</v>
      </c>
      <c r="AD252" s="16">
        <f t="shared" si="267"/>
        <v>5000</v>
      </c>
      <c r="AE252" s="16">
        <f t="shared" si="267"/>
        <v>5000</v>
      </c>
      <c r="AF252" s="16">
        <f t="shared" si="267"/>
        <v>5000</v>
      </c>
      <c r="AG252" s="5"/>
      <c r="AH252" s="5"/>
      <c r="AI252" s="5"/>
      <c r="AJ252" s="5"/>
      <c r="AK252" s="5"/>
      <c r="AL252" s="5"/>
      <c r="AM252" s="5"/>
      <c r="AN252" s="5"/>
      <c r="AO252" s="5"/>
      <c r="AP252" s="5"/>
    </row>
    <row r="253" spans="2:42" ht="15" x14ac:dyDescent="0.25">
      <c r="B253" s="8" t="s">
        <v>26</v>
      </c>
      <c r="C253" s="16">
        <f t="shared" si="257"/>
        <v>500</v>
      </c>
      <c r="D253" s="16">
        <f t="shared" si="255"/>
        <v>500</v>
      </c>
      <c r="E253" s="16">
        <f t="shared" si="255"/>
        <v>500</v>
      </c>
      <c r="F253" s="16">
        <f t="shared" si="255"/>
        <v>500</v>
      </c>
      <c r="G253" s="16">
        <f t="shared" si="255"/>
        <v>500</v>
      </c>
      <c r="H253" s="16">
        <f t="shared" si="255"/>
        <v>500</v>
      </c>
      <c r="I253" s="16">
        <f t="shared" si="255"/>
        <v>500</v>
      </c>
      <c r="J253" s="16">
        <f t="shared" si="255"/>
        <v>500</v>
      </c>
      <c r="K253" s="16">
        <f t="shared" si="255"/>
        <v>500</v>
      </c>
      <c r="L253" s="16">
        <f t="shared" si="255"/>
        <v>500</v>
      </c>
      <c r="M253" s="16">
        <f t="shared" si="255"/>
        <v>500</v>
      </c>
      <c r="N253" s="16">
        <f t="shared" si="255"/>
        <v>500</v>
      </c>
      <c r="O253" s="16">
        <f t="shared" si="255"/>
        <v>500</v>
      </c>
      <c r="P253" s="16">
        <f t="shared" si="255"/>
        <v>500</v>
      </c>
      <c r="Q253" s="16">
        <f t="shared" si="255"/>
        <v>500</v>
      </c>
      <c r="R253" s="16">
        <f t="shared" ref="R253:AF253" si="268">R159+R206</f>
        <v>500</v>
      </c>
      <c r="S253" s="16">
        <f t="shared" si="268"/>
        <v>500</v>
      </c>
      <c r="T253" s="16">
        <f t="shared" si="268"/>
        <v>500</v>
      </c>
      <c r="U253" s="16">
        <f t="shared" si="268"/>
        <v>500</v>
      </c>
      <c r="V253" s="16">
        <f t="shared" si="268"/>
        <v>500</v>
      </c>
      <c r="W253" s="16">
        <f t="shared" si="268"/>
        <v>500</v>
      </c>
      <c r="X253" s="16">
        <f t="shared" si="268"/>
        <v>500</v>
      </c>
      <c r="Y253" s="16">
        <f t="shared" si="268"/>
        <v>500</v>
      </c>
      <c r="Z253" s="16">
        <f t="shared" si="268"/>
        <v>500</v>
      </c>
      <c r="AA253" s="16">
        <f t="shared" si="268"/>
        <v>500</v>
      </c>
      <c r="AB253" s="16">
        <f t="shared" si="268"/>
        <v>500</v>
      </c>
      <c r="AC253" s="16">
        <f t="shared" si="268"/>
        <v>500</v>
      </c>
      <c r="AD253" s="16">
        <f t="shared" si="268"/>
        <v>500</v>
      </c>
      <c r="AE253" s="16">
        <f t="shared" si="268"/>
        <v>500</v>
      </c>
      <c r="AF253" s="16">
        <f t="shared" si="268"/>
        <v>500</v>
      </c>
      <c r="AG253" s="5"/>
      <c r="AH253" s="5"/>
      <c r="AI253" s="5"/>
      <c r="AJ253" s="5"/>
      <c r="AK253" s="5"/>
      <c r="AL253" s="5"/>
      <c r="AM253" s="5"/>
      <c r="AN253" s="5"/>
      <c r="AO253" s="5"/>
      <c r="AP253" s="5"/>
    </row>
    <row r="254" spans="2:42" ht="30" x14ac:dyDescent="0.25">
      <c r="B254" s="23" t="s">
        <v>27</v>
      </c>
      <c r="C254" s="19">
        <f t="shared" ref="C254" si="269">C251+C252-C253</f>
        <v>229900</v>
      </c>
      <c r="D254" s="19">
        <f t="shared" ref="D254:Q254" si="270">D251+D252-D253</f>
        <v>584059</v>
      </c>
      <c r="E254" s="19">
        <f t="shared" si="270"/>
        <v>1031950.9080000001</v>
      </c>
      <c r="F254" s="19">
        <f t="shared" si="270"/>
        <v>1489596.9080000001</v>
      </c>
      <c r="G254" s="19">
        <f t="shared" si="270"/>
        <v>1919745.9080000001</v>
      </c>
      <c r="H254" s="19">
        <f t="shared" si="270"/>
        <v>2313555.9079999998</v>
      </c>
      <c r="I254" s="19">
        <f t="shared" si="270"/>
        <v>2697698.9079999998</v>
      </c>
      <c r="J254" s="19">
        <f t="shared" si="270"/>
        <v>3001908.9079999998</v>
      </c>
      <c r="K254" s="19">
        <f t="shared" si="270"/>
        <v>3251535.9079999998</v>
      </c>
      <c r="L254" s="19">
        <f t="shared" si="270"/>
        <v>3476506.9079999998</v>
      </c>
      <c r="M254" s="19">
        <f t="shared" si="270"/>
        <v>3673893.9079999998</v>
      </c>
      <c r="N254" s="19">
        <f t="shared" si="270"/>
        <v>3840679.9079999998</v>
      </c>
      <c r="O254" s="19">
        <f t="shared" si="270"/>
        <v>4013248.9079999998</v>
      </c>
      <c r="P254" s="19">
        <f t="shared" si="270"/>
        <v>4191793.9079999998</v>
      </c>
      <c r="Q254" s="19">
        <f t="shared" si="270"/>
        <v>4334720.9079999998</v>
      </c>
      <c r="R254" s="19">
        <f t="shared" ref="R254:AF254" si="271">R251+R252-R253</f>
        <v>4481649.9079999998</v>
      </c>
      <c r="S254" s="19">
        <f t="shared" si="271"/>
        <v>4632691.9079999998</v>
      </c>
      <c r="T254" s="19">
        <f t="shared" si="271"/>
        <v>4742557.9079999998</v>
      </c>
      <c r="U254" s="19">
        <f t="shared" si="271"/>
        <v>4854273.9079999998</v>
      </c>
      <c r="V254" s="19">
        <f t="shared" si="271"/>
        <v>4919965.9079999998</v>
      </c>
      <c r="W254" s="19">
        <f t="shared" si="271"/>
        <v>4935869.9079999998</v>
      </c>
      <c r="X254" s="19">
        <f t="shared" si="271"/>
        <v>4948534.9079999998</v>
      </c>
      <c r="Y254" s="19">
        <f t="shared" si="271"/>
        <v>4906152.9079999998</v>
      </c>
      <c r="Z254" s="19">
        <f t="shared" si="271"/>
        <v>4857627.9079999998</v>
      </c>
      <c r="AA254" s="19">
        <f t="shared" si="271"/>
        <v>4802669.9079999998</v>
      </c>
      <c r="AB254" s="19">
        <f t="shared" si="271"/>
        <v>4685543.9079999998</v>
      </c>
      <c r="AC254" s="19">
        <f t="shared" si="271"/>
        <v>4558763.9079999998</v>
      </c>
      <c r="AD254" s="19">
        <f t="shared" si="271"/>
        <v>4421913.9079999998</v>
      </c>
      <c r="AE254" s="19">
        <f t="shared" si="271"/>
        <v>4274558.9079999998</v>
      </c>
      <c r="AF254" s="19">
        <f t="shared" si="271"/>
        <v>4116253.9079999998</v>
      </c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r="255" spans="2:42" ht="45" x14ac:dyDescent="0.25">
      <c r="B255" s="8" t="s">
        <v>28</v>
      </c>
      <c r="C255" s="16">
        <f t="shared" si="257"/>
        <v>0</v>
      </c>
      <c r="D255" s="16">
        <f t="shared" si="255"/>
        <v>0</v>
      </c>
      <c r="E255" s="16">
        <f t="shared" si="255"/>
        <v>0</v>
      </c>
      <c r="F255" s="16">
        <f t="shared" si="255"/>
        <v>0</v>
      </c>
      <c r="G255" s="16">
        <f t="shared" si="255"/>
        <v>0</v>
      </c>
      <c r="H255" s="16">
        <f t="shared" si="255"/>
        <v>0</v>
      </c>
      <c r="I255" s="16">
        <f t="shared" si="255"/>
        <v>0</v>
      </c>
      <c r="J255" s="16">
        <f t="shared" si="255"/>
        <v>0</v>
      </c>
      <c r="K255" s="16">
        <f t="shared" si="255"/>
        <v>0</v>
      </c>
      <c r="L255" s="16">
        <f t="shared" si="255"/>
        <v>0</v>
      </c>
      <c r="M255" s="16">
        <f t="shared" si="255"/>
        <v>0</v>
      </c>
      <c r="N255" s="16">
        <f t="shared" si="255"/>
        <v>0</v>
      </c>
      <c r="O255" s="16">
        <f t="shared" si="255"/>
        <v>0</v>
      </c>
      <c r="P255" s="16">
        <f t="shared" si="255"/>
        <v>0</v>
      </c>
      <c r="Q255" s="16">
        <f t="shared" si="255"/>
        <v>0</v>
      </c>
      <c r="R255" s="16">
        <f t="shared" ref="R255:AF255" si="272">R161+R208</f>
        <v>0</v>
      </c>
      <c r="S255" s="16">
        <f t="shared" si="272"/>
        <v>0</v>
      </c>
      <c r="T255" s="16">
        <f t="shared" si="272"/>
        <v>0</v>
      </c>
      <c r="U255" s="16">
        <f t="shared" si="272"/>
        <v>0</v>
      </c>
      <c r="V255" s="16">
        <f t="shared" si="272"/>
        <v>0</v>
      </c>
      <c r="W255" s="16">
        <f t="shared" si="272"/>
        <v>0</v>
      </c>
      <c r="X255" s="16">
        <f t="shared" si="272"/>
        <v>0</v>
      </c>
      <c r="Y255" s="16">
        <f t="shared" si="272"/>
        <v>0</v>
      </c>
      <c r="Z255" s="16">
        <f t="shared" si="272"/>
        <v>0</v>
      </c>
      <c r="AA255" s="16">
        <f t="shared" si="272"/>
        <v>0</v>
      </c>
      <c r="AB255" s="16">
        <f t="shared" si="272"/>
        <v>0</v>
      </c>
      <c r="AC255" s="16">
        <f t="shared" si="272"/>
        <v>0</v>
      </c>
      <c r="AD255" s="16">
        <f t="shared" si="272"/>
        <v>0</v>
      </c>
      <c r="AE255" s="16">
        <f t="shared" si="272"/>
        <v>0</v>
      </c>
      <c r="AF255" s="16">
        <f t="shared" si="272"/>
        <v>0</v>
      </c>
      <c r="AG255" s="5"/>
      <c r="AH255" s="5"/>
      <c r="AI255" s="5"/>
      <c r="AJ255" s="5"/>
      <c r="AK255" s="5"/>
      <c r="AL255" s="5"/>
      <c r="AM255" s="5"/>
      <c r="AN255" s="5"/>
      <c r="AO255" s="5"/>
      <c r="AP255" s="5"/>
    </row>
    <row r="256" spans="2:42" ht="15" x14ac:dyDescent="0.25">
      <c r="B256" s="23" t="s">
        <v>29</v>
      </c>
      <c r="C256" s="19">
        <f t="shared" ref="C256" si="273">C254+C255</f>
        <v>229900</v>
      </c>
      <c r="D256" s="19">
        <f t="shared" ref="D256:Q256" si="274">D254+D255</f>
        <v>584059</v>
      </c>
      <c r="E256" s="19">
        <f t="shared" si="274"/>
        <v>1031950.9080000001</v>
      </c>
      <c r="F256" s="19">
        <f t="shared" si="274"/>
        <v>1489596.9080000001</v>
      </c>
      <c r="G256" s="19">
        <f t="shared" si="274"/>
        <v>1919745.9080000001</v>
      </c>
      <c r="H256" s="19">
        <f t="shared" si="274"/>
        <v>2313555.9079999998</v>
      </c>
      <c r="I256" s="19">
        <f t="shared" si="274"/>
        <v>2697698.9079999998</v>
      </c>
      <c r="J256" s="19">
        <f t="shared" si="274"/>
        <v>3001908.9079999998</v>
      </c>
      <c r="K256" s="19">
        <f t="shared" si="274"/>
        <v>3251535.9079999998</v>
      </c>
      <c r="L256" s="19">
        <f t="shared" si="274"/>
        <v>3476506.9079999998</v>
      </c>
      <c r="M256" s="19">
        <f t="shared" si="274"/>
        <v>3673893.9079999998</v>
      </c>
      <c r="N256" s="19">
        <f t="shared" si="274"/>
        <v>3840679.9079999998</v>
      </c>
      <c r="O256" s="19">
        <f t="shared" si="274"/>
        <v>4013248.9079999998</v>
      </c>
      <c r="P256" s="19">
        <f t="shared" si="274"/>
        <v>4191793.9079999998</v>
      </c>
      <c r="Q256" s="19">
        <f t="shared" si="274"/>
        <v>4334720.9079999998</v>
      </c>
      <c r="R256" s="19">
        <f t="shared" ref="R256:AF256" si="275">R254+R255</f>
        <v>4481649.9079999998</v>
      </c>
      <c r="S256" s="19">
        <f t="shared" si="275"/>
        <v>4632691.9079999998</v>
      </c>
      <c r="T256" s="19">
        <f t="shared" si="275"/>
        <v>4742557.9079999998</v>
      </c>
      <c r="U256" s="19">
        <f t="shared" si="275"/>
        <v>4854273.9079999998</v>
      </c>
      <c r="V256" s="19">
        <f t="shared" si="275"/>
        <v>4919965.9079999998</v>
      </c>
      <c r="W256" s="19">
        <f t="shared" si="275"/>
        <v>4935869.9079999998</v>
      </c>
      <c r="X256" s="19">
        <f t="shared" si="275"/>
        <v>4948534.9079999998</v>
      </c>
      <c r="Y256" s="19">
        <f t="shared" si="275"/>
        <v>4906152.9079999998</v>
      </c>
      <c r="Z256" s="19">
        <f t="shared" si="275"/>
        <v>4857627.9079999998</v>
      </c>
      <c r="AA256" s="19">
        <f t="shared" si="275"/>
        <v>4802669.9079999998</v>
      </c>
      <c r="AB256" s="19">
        <f t="shared" si="275"/>
        <v>4685543.9079999998</v>
      </c>
      <c r="AC256" s="19">
        <f t="shared" si="275"/>
        <v>4558763.9079999998</v>
      </c>
      <c r="AD256" s="19">
        <f t="shared" si="275"/>
        <v>4421913.9079999998</v>
      </c>
      <c r="AE256" s="19">
        <f t="shared" si="275"/>
        <v>4274558.9079999998</v>
      </c>
      <c r="AF256" s="19">
        <f t="shared" si="275"/>
        <v>4116253.9079999998</v>
      </c>
      <c r="AG256" s="5"/>
      <c r="AH256" s="5"/>
      <c r="AI256" s="5"/>
      <c r="AJ256" s="5"/>
      <c r="AK256" s="5"/>
      <c r="AL256" s="5"/>
      <c r="AM256" s="5"/>
      <c r="AN256" s="5"/>
      <c r="AO256" s="5"/>
      <c r="AP256" s="5"/>
    </row>
    <row r="257" spans="2:42" ht="30" x14ac:dyDescent="0.25">
      <c r="B257" s="8" t="s">
        <v>30</v>
      </c>
      <c r="C257" s="16">
        <f t="shared" si="257"/>
        <v>1900</v>
      </c>
      <c r="D257" s="16">
        <f t="shared" si="255"/>
        <v>1900</v>
      </c>
      <c r="E257" s="16">
        <f t="shared" si="255"/>
        <v>34034</v>
      </c>
      <c r="F257" s="16">
        <f t="shared" si="255"/>
        <v>34034</v>
      </c>
      <c r="G257" s="16">
        <f t="shared" si="255"/>
        <v>34034</v>
      </c>
      <c r="H257" s="16">
        <f t="shared" si="255"/>
        <v>34034</v>
      </c>
      <c r="I257" s="16">
        <f t="shared" si="255"/>
        <v>34034</v>
      </c>
      <c r="J257" s="16">
        <f t="shared" si="255"/>
        <v>34034</v>
      </c>
      <c r="K257" s="16">
        <f t="shared" si="255"/>
        <v>34034</v>
      </c>
      <c r="L257" s="16">
        <f t="shared" si="255"/>
        <v>34034</v>
      </c>
      <c r="M257" s="16">
        <f t="shared" si="255"/>
        <v>34034</v>
      </c>
      <c r="N257" s="16">
        <f t="shared" si="255"/>
        <v>34034</v>
      </c>
      <c r="O257" s="16">
        <f t="shared" si="255"/>
        <v>34034</v>
      </c>
      <c r="P257" s="16">
        <f t="shared" si="255"/>
        <v>34034</v>
      </c>
      <c r="Q257" s="16">
        <f t="shared" si="255"/>
        <v>34034</v>
      </c>
      <c r="R257" s="16">
        <f t="shared" ref="R257:AF257" si="276">R163+R210</f>
        <v>34034</v>
      </c>
      <c r="S257" s="16">
        <f t="shared" si="276"/>
        <v>34034</v>
      </c>
      <c r="T257" s="16">
        <f t="shared" si="276"/>
        <v>34034</v>
      </c>
      <c r="U257" s="16">
        <f t="shared" si="276"/>
        <v>34034</v>
      </c>
      <c r="V257" s="16">
        <f t="shared" si="276"/>
        <v>34034</v>
      </c>
      <c r="W257" s="16">
        <f t="shared" si="276"/>
        <v>34034</v>
      </c>
      <c r="X257" s="16">
        <f t="shared" si="276"/>
        <v>34034</v>
      </c>
      <c r="Y257" s="16">
        <f t="shared" si="276"/>
        <v>34034</v>
      </c>
      <c r="Z257" s="16">
        <f t="shared" si="276"/>
        <v>34034</v>
      </c>
      <c r="AA257" s="16">
        <f t="shared" si="276"/>
        <v>34034</v>
      </c>
      <c r="AB257" s="16">
        <f t="shared" si="276"/>
        <v>34034</v>
      </c>
      <c r="AC257" s="16">
        <f t="shared" si="276"/>
        <v>34034</v>
      </c>
      <c r="AD257" s="16">
        <f t="shared" si="276"/>
        <v>34034</v>
      </c>
      <c r="AE257" s="16">
        <f t="shared" si="276"/>
        <v>34034</v>
      </c>
      <c r="AF257" s="16">
        <f t="shared" si="276"/>
        <v>34034</v>
      </c>
      <c r="AG257" s="5"/>
      <c r="AH257" s="5"/>
      <c r="AI257" s="5"/>
      <c r="AJ257" s="5"/>
      <c r="AK257" s="5"/>
      <c r="AL257" s="5"/>
      <c r="AM257" s="5"/>
      <c r="AN257" s="5"/>
      <c r="AO257" s="5"/>
      <c r="AP257" s="5"/>
    </row>
    <row r="258" spans="2:42" ht="15" x14ac:dyDescent="0.25">
      <c r="B258" s="23" t="s">
        <v>31</v>
      </c>
      <c r="C258" s="19">
        <f>C256-C257</f>
        <v>228000</v>
      </c>
      <c r="D258" s="19">
        <f t="shared" ref="D258:Q258" si="277">D256-D257</f>
        <v>582159</v>
      </c>
      <c r="E258" s="19">
        <f t="shared" si="277"/>
        <v>997916.90800000005</v>
      </c>
      <c r="F258" s="19">
        <f t="shared" si="277"/>
        <v>1455562.9080000001</v>
      </c>
      <c r="G258" s="19">
        <f t="shared" si="277"/>
        <v>1885711.9080000001</v>
      </c>
      <c r="H258" s="19">
        <f t="shared" si="277"/>
        <v>2279521.9079999998</v>
      </c>
      <c r="I258" s="19">
        <f t="shared" si="277"/>
        <v>2663664.9079999998</v>
      </c>
      <c r="J258" s="19">
        <f t="shared" si="277"/>
        <v>2967874.9079999998</v>
      </c>
      <c r="K258" s="19">
        <f t="shared" si="277"/>
        <v>3217501.9079999998</v>
      </c>
      <c r="L258" s="19">
        <f t="shared" si="277"/>
        <v>3442472.9079999998</v>
      </c>
      <c r="M258" s="19">
        <f t="shared" si="277"/>
        <v>3639859.9079999998</v>
      </c>
      <c r="N258" s="19">
        <f t="shared" si="277"/>
        <v>3806645.9079999998</v>
      </c>
      <c r="O258" s="19">
        <f t="shared" si="277"/>
        <v>3979214.9079999998</v>
      </c>
      <c r="P258" s="19">
        <f t="shared" si="277"/>
        <v>4157759.9079999998</v>
      </c>
      <c r="Q258" s="19">
        <f t="shared" si="277"/>
        <v>4300686.9079999998</v>
      </c>
      <c r="R258" s="19">
        <f t="shared" ref="R258:AF258" si="278">R256-R257</f>
        <v>4447615.9079999998</v>
      </c>
      <c r="S258" s="19">
        <f t="shared" si="278"/>
        <v>4598657.9079999998</v>
      </c>
      <c r="T258" s="19">
        <f t="shared" si="278"/>
        <v>4708523.9079999998</v>
      </c>
      <c r="U258" s="19">
        <f t="shared" si="278"/>
        <v>4820239.9079999998</v>
      </c>
      <c r="V258" s="19">
        <f t="shared" si="278"/>
        <v>4885931.9079999998</v>
      </c>
      <c r="W258" s="19">
        <f t="shared" si="278"/>
        <v>4901835.9079999998</v>
      </c>
      <c r="X258" s="19">
        <f t="shared" si="278"/>
        <v>4914500.9079999998</v>
      </c>
      <c r="Y258" s="19">
        <f t="shared" si="278"/>
        <v>4872118.9079999998</v>
      </c>
      <c r="Z258" s="19">
        <f t="shared" si="278"/>
        <v>4823593.9079999998</v>
      </c>
      <c r="AA258" s="19">
        <f t="shared" si="278"/>
        <v>4768635.9079999998</v>
      </c>
      <c r="AB258" s="19">
        <f t="shared" si="278"/>
        <v>4651509.9079999998</v>
      </c>
      <c r="AC258" s="19">
        <f t="shared" si="278"/>
        <v>4524729.9079999998</v>
      </c>
      <c r="AD258" s="19">
        <f t="shared" si="278"/>
        <v>4387879.9079999998</v>
      </c>
      <c r="AE258" s="19">
        <f t="shared" si="278"/>
        <v>4240524.9079999998</v>
      </c>
      <c r="AF258" s="19">
        <f t="shared" si="278"/>
        <v>4082219.9079999998</v>
      </c>
      <c r="AG258" s="5"/>
      <c r="AH258" s="5"/>
      <c r="AI258" s="5"/>
      <c r="AJ258" s="5"/>
      <c r="AK258" s="5"/>
      <c r="AL258" s="5"/>
      <c r="AM258" s="5"/>
      <c r="AN258" s="5"/>
      <c r="AO258" s="5"/>
      <c r="AP258" s="5"/>
    </row>
    <row r="259" spans="2:42" ht="15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</row>
    <row r="260" spans="2:42" ht="30" x14ac:dyDescent="0.25">
      <c r="B260" s="43" t="s">
        <v>135</v>
      </c>
      <c r="C260" s="44" t="str">
        <f>założenia!C17</f>
        <v>Rok n
2015</v>
      </c>
      <c r="D260" s="44" t="str">
        <f>założenia!D17</f>
        <v>Rok n+1
2016</v>
      </c>
      <c r="E260" s="44" t="str">
        <f>założenia!E17</f>
        <v>Rok n+2
2017</v>
      </c>
      <c r="F260" s="44" t="str">
        <f>założenia!F17</f>
        <v>Rok n+3
2018</v>
      </c>
      <c r="G260" s="44" t="str">
        <f>założenia!G17</f>
        <v>Rok n+4
2019</v>
      </c>
      <c r="H260" s="44" t="str">
        <f>założenia!H17</f>
        <v>Rok n+5
2020</v>
      </c>
      <c r="I260" s="44" t="str">
        <f>założenia!I17</f>
        <v>Rok n+6
2021</v>
      </c>
      <c r="J260" s="44" t="str">
        <f>założenia!J17</f>
        <v>Rok n+7
2022</v>
      </c>
      <c r="K260" s="44" t="str">
        <f>założenia!K17</f>
        <v>Rok n+8
2023</v>
      </c>
      <c r="L260" s="44" t="str">
        <f>założenia!L17</f>
        <v>Rok n+9
2024</v>
      </c>
      <c r="M260" s="44" t="str">
        <f>założenia!M17</f>
        <v>Rok n+10
2025</v>
      </c>
      <c r="N260" s="44" t="str">
        <f>założenia!N17</f>
        <v>Rok n+11
2026</v>
      </c>
      <c r="O260" s="44" t="str">
        <f>założenia!O17</f>
        <v>Rok n+12
2027</v>
      </c>
      <c r="P260" s="44" t="str">
        <f>założenia!P17</f>
        <v>Rok n+13
2028</v>
      </c>
      <c r="Q260" s="44" t="str">
        <f>założenia!Q17</f>
        <v>Rok n+14
2029</v>
      </c>
      <c r="R260" s="44" t="str">
        <f>założenia!R17</f>
        <v>Rok n+15
2030</v>
      </c>
      <c r="S260" s="44" t="str">
        <f>założenia!S17</f>
        <v>Rok n+16
2031</v>
      </c>
      <c r="T260" s="44" t="str">
        <f>założenia!T17</f>
        <v>Rok n+17
2032</v>
      </c>
      <c r="U260" s="44" t="str">
        <f>założenia!U17</f>
        <v>Rok n+18
2033</v>
      </c>
      <c r="V260" s="44" t="str">
        <f>założenia!V17</f>
        <v>Rok n+19
2034</v>
      </c>
      <c r="W260" s="44" t="str">
        <f>założenia!W17</f>
        <v>Rok n+20
2035</v>
      </c>
      <c r="X260" s="44" t="str">
        <f>założenia!X17</f>
        <v>Rok n+21
2036</v>
      </c>
      <c r="Y260" s="44" t="str">
        <f>założenia!Y17</f>
        <v>Rok n+22
2037</v>
      </c>
      <c r="Z260" s="44" t="str">
        <f>założenia!Z17</f>
        <v>Rok n+23
2038</v>
      </c>
      <c r="AA260" s="44" t="str">
        <f>założenia!AA17</f>
        <v>Rok n+24
2039</v>
      </c>
      <c r="AB260" s="44" t="str">
        <f>założenia!AB17</f>
        <v>Rok n+25
2040</v>
      </c>
      <c r="AC260" s="44" t="str">
        <f>założenia!AC17</f>
        <v>Rok n+26
2041</v>
      </c>
      <c r="AD260" s="44" t="str">
        <f>założenia!AD17</f>
        <v>Rok n+27
2042</v>
      </c>
      <c r="AE260" s="44" t="str">
        <f>założenia!AE17</f>
        <v>Rok n+28
2043</v>
      </c>
      <c r="AF260" s="44" t="str">
        <f>założenia!AF17</f>
        <v>Rok n+29
2044</v>
      </c>
      <c r="AG260" s="5"/>
      <c r="AH260" s="5"/>
      <c r="AI260" s="5"/>
      <c r="AJ260" s="5"/>
      <c r="AK260" s="5"/>
      <c r="AL260" s="5"/>
      <c r="AM260" s="5"/>
      <c r="AN260" s="5"/>
      <c r="AO260" s="5"/>
      <c r="AP260" s="5"/>
    </row>
    <row r="261" spans="2:42" ht="30" x14ac:dyDescent="0.25">
      <c r="B261" s="8" t="s">
        <v>17</v>
      </c>
      <c r="C261" s="16">
        <f>C246-C231</f>
        <v>0</v>
      </c>
      <c r="D261" s="16">
        <f t="shared" ref="D261:Q261" si="279">D246-D231</f>
        <v>0</v>
      </c>
      <c r="E261" s="16">
        <f t="shared" si="279"/>
        <v>231125</v>
      </c>
      <c r="F261" s="16">
        <f t="shared" si="279"/>
        <v>231125</v>
      </c>
      <c r="G261" s="16">
        <f t="shared" si="279"/>
        <v>231125</v>
      </c>
      <c r="H261" s="16">
        <f t="shared" si="279"/>
        <v>231125</v>
      </c>
      <c r="I261" s="16">
        <f t="shared" si="279"/>
        <v>231125</v>
      </c>
      <c r="J261" s="16">
        <f t="shared" si="279"/>
        <v>231125</v>
      </c>
      <c r="K261" s="16">
        <f t="shared" si="279"/>
        <v>231125</v>
      </c>
      <c r="L261" s="16">
        <f t="shared" si="279"/>
        <v>231125</v>
      </c>
      <c r="M261" s="16">
        <f t="shared" si="279"/>
        <v>231125</v>
      </c>
      <c r="N261" s="16">
        <f t="shared" si="279"/>
        <v>231125</v>
      </c>
      <c r="O261" s="16">
        <f t="shared" si="279"/>
        <v>231125</v>
      </c>
      <c r="P261" s="16">
        <f t="shared" si="279"/>
        <v>231125</v>
      </c>
      <c r="Q261" s="16">
        <f t="shared" si="279"/>
        <v>231125</v>
      </c>
      <c r="R261" s="16">
        <f t="shared" ref="R261:AF261" si="280">R246-R231</f>
        <v>231125</v>
      </c>
      <c r="S261" s="16">
        <f t="shared" si="280"/>
        <v>231125</v>
      </c>
      <c r="T261" s="16">
        <f t="shared" si="280"/>
        <v>231125</v>
      </c>
      <c r="U261" s="16">
        <f t="shared" si="280"/>
        <v>231125</v>
      </c>
      <c r="V261" s="16">
        <f t="shared" si="280"/>
        <v>231125</v>
      </c>
      <c r="W261" s="16">
        <f t="shared" si="280"/>
        <v>231125</v>
      </c>
      <c r="X261" s="16">
        <f t="shared" si="280"/>
        <v>231125</v>
      </c>
      <c r="Y261" s="16">
        <f t="shared" si="280"/>
        <v>231125</v>
      </c>
      <c r="Z261" s="16">
        <f t="shared" si="280"/>
        <v>231125</v>
      </c>
      <c r="AA261" s="16">
        <f t="shared" si="280"/>
        <v>231125</v>
      </c>
      <c r="AB261" s="16">
        <f t="shared" si="280"/>
        <v>231125</v>
      </c>
      <c r="AC261" s="16">
        <f t="shared" si="280"/>
        <v>231125</v>
      </c>
      <c r="AD261" s="16">
        <f t="shared" si="280"/>
        <v>231125</v>
      </c>
      <c r="AE261" s="16">
        <f t="shared" si="280"/>
        <v>231125</v>
      </c>
      <c r="AF261" s="16">
        <f t="shared" si="280"/>
        <v>231125</v>
      </c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r="262" spans="2:42" ht="15" x14ac:dyDescent="0.25">
      <c r="B262" s="8" t="s">
        <v>20</v>
      </c>
      <c r="C262" s="16">
        <f>C247-C232</f>
        <v>0</v>
      </c>
      <c r="D262" s="16">
        <f t="shared" ref="D262:Q262" si="281">D247-D232</f>
        <v>0</v>
      </c>
      <c r="E262" s="16">
        <f t="shared" si="281"/>
        <v>231125</v>
      </c>
      <c r="F262" s="16">
        <f t="shared" si="281"/>
        <v>231125</v>
      </c>
      <c r="G262" s="16">
        <f t="shared" si="281"/>
        <v>231125</v>
      </c>
      <c r="H262" s="16">
        <f t="shared" si="281"/>
        <v>231125</v>
      </c>
      <c r="I262" s="16">
        <f t="shared" si="281"/>
        <v>231125</v>
      </c>
      <c r="J262" s="16">
        <f t="shared" si="281"/>
        <v>231125</v>
      </c>
      <c r="K262" s="16">
        <f t="shared" si="281"/>
        <v>231125</v>
      </c>
      <c r="L262" s="16">
        <f t="shared" si="281"/>
        <v>231125</v>
      </c>
      <c r="M262" s="16">
        <f t="shared" si="281"/>
        <v>231125</v>
      </c>
      <c r="N262" s="16">
        <f t="shared" si="281"/>
        <v>231125</v>
      </c>
      <c r="O262" s="16">
        <f t="shared" si="281"/>
        <v>231125</v>
      </c>
      <c r="P262" s="16">
        <f t="shared" si="281"/>
        <v>231125</v>
      </c>
      <c r="Q262" s="16">
        <f t="shared" si="281"/>
        <v>231125</v>
      </c>
      <c r="R262" s="16">
        <f t="shared" ref="R262:AF262" si="282">R247-R232</f>
        <v>231125</v>
      </c>
      <c r="S262" s="16">
        <f t="shared" si="282"/>
        <v>231125</v>
      </c>
      <c r="T262" s="16">
        <f t="shared" si="282"/>
        <v>231125</v>
      </c>
      <c r="U262" s="16">
        <f t="shared" si="282"/>
        <v>231125</v>
      </c>
      <c r="V262" s="16">
        <f t="shared" si="282"/>
        <v>231125</v>
      </c>
      <c r="W262" s="16">
        <f t="shared" si="282"/>
        <v>231125</v>
      </c>
      <c r="X262" s="16">
        <f t="shared" si="282"/>
        <v>231125</v>
      </c>
      <c r="Y262" s="16">
        <f t="shared" si="282"/>
        <v>231125</v>
      </c>
      <c r="Z262" s="16">
        <f t="shared" si="282"/>
        <v>231125</v>
      </c>
      <c r="AA262" s="16">
        <f t="shared" si="282"/>
        <v>231125</v>
      </c>
      <c r="AB262" s="16">
        <f t="shared" si="282"/>
        <v>231125</v>
      </c>
      <c r="AC262" s="16">
        <f t="shared" si="282"/>
        <v>231125</v>
      </c>
      <c r="AD262" s="16">
        <f t="shared" si="282"/>
        <v>231125</v>
      </c>
      <c r="AE262" s="16">
        <f t="shared" si="282"/>
        <v>231125</v>
      </c>
      <c r="AF262" s="16">
        <f t="shared" si="282"/>
        <v>231125</v>
      </c>
      <c r="AG262" s="5"/>
      <c r="AH262" s="5"/>
      <c r="AI262" s="5"/>
      <c r="AJ262" s="5"/>
      <c r="AK262" s="5"/>
      <c r="AL262" s="5"/>
      <c r="AM262" s="5"/>
      <c r="AN262" s="5"/>
      <c r="AO262" s="5"/>
      <c r="AP262" s="5"/>
    </row>
    <row r="263" spans="2:42" ht="15" x14ac:dyDescent="0.25">
      <c r="B263" s="23" t="s">
        <v>21</v>
      </c>
      <c r="C263" s="19">
        <f>C261-C262</f>
        <v>0</v>
      </c>
      <c r="D263" s="19">
        <f t="shared" ref="D263:Q263" si="283">D261-D262</f>
        <v>0</v>
      </c>
      <c r="E263" s="19">
        <f t="shared" si="283"/>
        <v>0</v>
      </c>
      <c r="F263" s="19">
        <f t="shared" si="283"/>
        <v>0</v>
      </c>
      <c r="G263" s="19">
        <f t="shared" si="283"/>
        <v>0</v>
      </c>
      <c r="H263" s="19">
        <f t="shared" si="283"/>
        <v>0</v>
      </c>
      <c r="I263" s="19">
        <f t="shared" si="283"/>
        <v>0</v>
      </c>
      <c r="J263" s="19">
        <f t="shared" si="283"/>
        <v>0</v>
      </c>
      <c r="K263" s="19">
        <f t="shared" si="283"/>
        <v>0</v>
      </c>
      <c r="L263" s="19">
        <f t="shared" si="283"/>
        <v>0</v>
      </c>
      <c r="M263" s="19">
        <f t="shared" si="283"/>
        <v>0</v>
      </c>
      <c r="N263" s="19">
        <f t="shared" si="283"/>
        <v>0</v>
      </c>
      <c r="O263" s="19">
        <f t="shared" si="283"/>
        <v>0</v>
      </c>
      <c r="P263" s="19">
        <f t="shared" si="283"/>
        <v>0</v>
      </c>
      <c r="Q263" s="19">
        <f t="shared" si="283"/>
        <v>0</v>
      </c>
      <c r="R263" s="19">
        <f t="shared" ref="R263:AF263" si="284">R261-R262</f>
        <v>0</v>
      </c>
      <c r="S263" s="19">
        <f t="shared" si="284"/>
        <v>0</v>
      </c>
      <c r="T263" s="19">
        <f t="shared" si="284"/>
        <v>0</v>
      </c>
      <c r="U263" s="19">
        <f t="shared" si="284"/>
        <v>0</v>
      </c>
      <c r="V263" s="19">
        <f t="shared" si="284"/>
        <v>0</v>
      </c>
      <c r="W263" s="19">
        <f t="shared" si="284"/>
        <v>0</v>
      </c>
      <c r="X263" s="19">
        <f t="shared" si="284"/>
        <v>0</v>
      </c>
      <c r="Y263" s="19">
        <f t="shared" si="284"/>
        <v>0</v>
      </c>
      <c r="Z263" s="19">
        <f t="shared" si="284"/>
        <v>0</v>
      </c>
      <c r="AA263" s="19">
        <f t="shared" si="284"/>
        <v>0</v>
      </c>
      <c r="AB263" s="19">
        <f t="shared" si="284"/>
        <v>0</v>
      </c>
      <c r="AC263" s="19">
        <f t="shared" si="284"/>
        <v>0</v>
      </c>
      <c r="AD263" s="19">
        <f t="shared" si="284"/>
        <v>0</v>
      </c>
      <c r="AE263" s="19">
        <f t="shared" si="284"/>
        <v>0</v>
      </c>
      <c r="AF263" s="19">
        <f t="shared" si="284"/>
        <v>0</v>
      </c>
      <c r="AG263" s="5"/>
      <c r="AH263" s="5"/>
      <c r="AI263" s="5"/>
      <c r="AJ263" s="5"/>
      <c r="AK263" s="5"/>
      <c r="AL263" s="5"/>
      <c r="AM263" s="5"/>
      <c r="AN263" s="5"/>
      <c r="AO263" s="5"/>
      <c r="AP263" s="5"/>
    </row>
    <row r="264" spans="2:42" ht="15" x14ac:dyDescent="0.25">
      <c r="B264" s="8" t="s">
        <v>22</v>
      </c>
      <c r="C264" s="16">
        <f>C249-C234</f>
        <v>0</v>
      </c>
      <c r="D264" s="16">
        <f t="shared" ref="D264:Q264" si="285">D249-D234</f>
        <v>0</v>
      </c>
      <c r="E264" s="16">
        <f t="shared" si="285"/>
        <v>69764.907999999996</v>
      </c>
      <c r="F264" s="16">
        <f t="shared" si="285"/>
        <v>69764.907999999996</v>
      </c>
      <c r="G264" s="16">
        <f t="shared" si="285"/>
        <v>69764.907999999996</v>
      </c>
      <c r="H264" s="16">
        <f t="shared" si="285"/>
        <v>69764.907999999996</v>
      </c>
      <c r="I264" s="16">
        <f t="shared" si="285"/>
        <v>69764.907999999996</v>
      </c>
      <c r="J264" s="16">
        <f t="shared" si="285"/>
        <v>69764.907999999996</v>
      </c>
      <c r="K264" s="16">
        <f t="shared" si="285"/>
        <v>69764.907999999996</v>
      </c>
      <c r="L264" s="16">
        <f t="shared" si="285"/>
        <v>69764.907999999996</v>
      </c>
      <c r="M264" s="16">
        <f t="shared" si="285"/>
        <v>69764.907999999996</v>
      </c>
      <c r="N264" s="16">
        <f t="shared" si="285"/>
        <v>69764.907999999996</v>
      </c>
      <c r="O264" s="16">
        <f t="shared" si="285"/>
        <v>69764.907999999996</v>
      </c>
      <c r="P264" s="16">
        <f t="shared" si="285"/>
        <v>69764.907999999996</v>
      </c>
      <c r="Q264" s="16">
        <f t="shared" si="285"/>
        <v>69764.907999999996</v>
      </c>
      <c r="R264" s="16">
        <f t="shared" ref="R264:AF264" si="286">R249-R234</f>
        <v>69764.907999999996</v>
      </c>
      <c r="S264" s="16">
        <f t="shared" si="286"/>
        <v>69764.907999999996</v>
      </c>
      <c r="T264" s="16">
        <f t="shared" si="286"/>
        <v>69764.907999999996</v>
      </c>
      <c r="U264" s="16">
        <f t="shared" si="286"/>
        <v>69764.907999999996</v>
      </c>
      <c r="V264" s="16">
        <f t="shared" si="286"/>
        <v>69764.907999999996</v>
      </c>
      <c r="W264" s="16">
        <f t="shared" si="286"/>
        <v>69764.907999999996</v>
      </c>
      <c r="X264" s="16">
        <f t="shared" si="286"/>
        <v>69764.907999999996</v>
      </c>
      <c r="Y264" s="16">
        <f t="shared" si="286"/>
        <v>69764.907999999996</v>
      </c>
      <c r="Z264" s="16">
        <f t="shared" si="286"/>
        <v>69764.907999999996</v>
      </c>
      <c r="AA264" s="16">
        <f t="shared" si="286"/>
        <v>69764.907999999996</v>
      </c>
      <c r="AB264" s="16">
        <f t="shared" si="286"/>
        <v>69764.907999999996</v>
      </c>
      <c r="AC264" s="16">
        <f t="shared" si="286"/>
        <v>69764.907999999996</v>
      </c>
      <c r="AD264" s="16">
        <f t="shared" si="286"/>
        <v>69764.907999999996</v>
      </c>
      <c r="AE264" s="16">
        <f t="shared" si="286"/>
        <v>69764.907999999996</v>
      </c>
      <c r="AF264" s="16">
        <f t="shared" si="286"/>
        <v>69764.907999999996</v>
      </c>
      <c r="AG264" s="5"/>
      <c r="AH264" s="5"/>
      <c r="AI264" s="5"/>
      <c r="AJ264" s="5"/>
      <c r="AK264" s="5"/>
      <c r="AL264" s="5"/>
      <c r="AM264" s="5"/>
      <c r="AN264" s="5"/>
      <c r="AO264" s="5"/>
      <c r="AP264" s="5"/>
    </row>
    <row r="265" spans="2:42" ht="15" x14ac:dyDescent="0.25">
      <c r="B265" s="8" t="s">
        <v>23</v>
      </c>
      <c r="C265" s="16">
        <f>C250-C235</f>
        <v>0</v>
      </c>
      <c r="D265" s="16">
        <f t="shared" ref="D265:Q265" si="287">D250-D235</f>
        <v>0</v>
      </c>
      <c r="E265" s="16">
        <f t="shared" si="287"/>
        <v>0</v>
      </c>
      <c r="F265" s="16">
        <f t="shared" si="287"/>
        <v>0</v>
      </c>
      <c r="G265" s="16">
        <f t="shared" si="287"/>
        <v>0</v>
      </c>
      <c r="H265" s="16">
        <f t="shared" si="287"/>
        <v>0</v>
      </c>
      <c r="I265" s="16">
        <f t="shared" si="287"/>
        <v>0</v>
      </c>
      <c r="J265" s="16">
        <f t="shared" si="287"/>
        <v>0</v>
      </c>
      <c r="K265" s="16">
        <f t="shared" si="287"/>
        <v>0</v>
      </c>
      <c r="L265" s="16">
        <f t="shared" si="287"/>
        <v>0</v>
      </c>
      <c r="M265" s="16">
        <f t="shared" si="287"/>
        <v>0</v>
      </c>
      <c r="N265" s="16">
        <f t="shared" si="287"/>
        <v>0</v>
      </c>
      <c r="O265" s="16">
        <f t="shared" si="287"/>
        <v>0</v>
      </c>
      <c r="P265" s="16">
        <f t="shared" si="287"/>
        <v>0</v>
      </c>
      <c r="Q265" s="16">
        <f t="shared" si="287"/>
        <v>0</v>
      </c>
      <c r="R265" s="16">
        <f t="shared" ref="R265:AF265" si="288">R250-R235</f>
        <v>0</v>
      </c>
      <c r="S265" s="16">
        <f t="shared" si="288"/>
        <v>0</v>
      </c>
      <c r="T265" s="16">
        <f t="shared" si="288"/>
        <v>0</v>
      </c>
      <c r="U265" s="16">
        <f t="shared" si="288"/>
        <v>0</v>
      </c>
      <c r="V265" s="16">
        <f t="shared" si="288"/>
        <v>0</v>
      </c>
      <c r="W265" s="16">
        <f t="shared" si="288"/>
        <v>0</v>
      </c>
      <c r="X265" s="16">
        <f t="shared" si="288"/>
        <v>0</v>
      </c>
      <c r="Y265" s="16">
        <f t="shared" si="288"/>
        <v>0</v>
      </c>
      <c r="Z265" s="16">
        <f t="shared" si="288"/>
        <v>0</v>
      </c>
      <c r="AA265" s="16">
        <f t="shared" si="288"/>
        <v>0</v>
      </c>
      <c r="AB265" s="16">
        <f t="shared" si="288"/>
        <v>0</v>
      </c>
      <c r="AC265" s="16">
        <f t="shared" si="288"/>
        <v>0</v>
      </c>
      <c r="AD265" s="16">
        <f t="shared" si="288"/>
        <v>0</v>
      </c>
      <c r="AE265" s="16">
        <f t="shared" si="288"/>
        <v>0</v>
      </c>
      <c r="AF265" s="16">
        <f t="shared" si="288"/>
        <v>0</v>
      </c>
      <c r="AG265" s="5"/>
      <c r="AH265" s="5"/>
      <c r="AI265" s="5"/>
      <c r="AJ265" s="5"/>
      <c r="AK265" s="5"/>
      <c r="AL265" s="5"/>
      <c r="AM265" s="5"/>
      <c r="AN265" s="5"/>
      <c r="AO265" s="5"/>
      <c r="AP265" s="5"/>
    </row>
    <row r="266" spans="2:42" ht="30" x14ac:dyDescent="0.25">
      <c r="B266" s="23" t="s">
        <v>24</v>
      </c>
      <c r="C266" s="19">
        <f>C263+C264-C265</f>
        <v>0</v>
      </c>
      <c r="D266" s="19">
        <f t="shared" ref="D266:Q266" si="289">D263+D264-D265</f>
        <v>0</v>
      </c>
      <c r="E266" s="19">
        <f t="shared" si="289"/>
        <v>69764.907999999996</v>
      </c>
      <c r="F266" s="19">
        <f t="shared" si="289"/>
        <v>69764.907999999996</v>
      </c>
      <c r="G266" s="19">
        <f t="shared" si="289"/>
        <v>69764.907999999996</v>
      </c>
      <c r="H266" s="19">
        <f t="shared" si="289"/>
        <v>69764.907999999996</v>
      </c>
      <c r="I266" s="19">
        <f t="shared" si="289"/>
        <v>69764.907999999996</v>
      </c>
      <c r="J266" s="19">
        <f t="shared" si="289"/>
        <v>69764.907999999996</v>
      </c>
      <c r="K266" s="19">
        <f t="shared" si="289"/>
        <v>69764.907999999996</v>
      </c>
      <c r="L266" s="19">
        <f t="shared" si="289"/>
        <v>69764.907999999996</v>
      </c>
      <c r="M266" s="19">
        <f t="shared" si="289"/>
        <v>69764.907999999996</v>
      </c>
      <c r="N266" s="19">
        <f t="shared" si="289"/>
        <v>69764.907999999996</v>
      </c>
      <c r="O266" s="19">
        <f t="shared" si="289"/>
        <v>69764.907999999996</v>
      </c>
      <c r="P266" s="19">
        <f t="shared" si="289"/>
        <v>69764.907999999996</v>
      </c>
      <c r="Q266" s="19">
        <f t="shared" si="289"/>
        <v>69764.907999999996</v>
      </c>
      <c r="R266" s="19">
        <f t="shared" ref="R266:AF266" si="290">R263+R264-R265</f>
        <v>69764.907999999996</v>
      </c>
      <c r="S266" s="19">
        <f t="shared" si="290"/>
        <v>69764.907999999996</v>
      </c>
      <c r="T266" s="19">
        <f t="shared" si="290"/>
        <v>69764.907999999996</v>
      </c>
      <c r="U266" s="19">
        <f t="shared" si="290"/>
        <v>69764.907999999996</v>
      </c>
      <c r="V266" s="19">
        <f t="shared" si="290"/>
        <v>69764.907999999996</v>
      </c>
      <c r="W266" s="19">
        <f t="shared" si="290"/>
        <v>69764.907999999996</v>
      </c>
      <c r="X266" s="19">
        <f t="shared" si="290"/>
        <v>69764.907999999996</v>
      </c>
      <c r="Y266" s="19">
        <f t="shared" si="290"/>
        <v>69764.907999999996</v>
      </c>
      <c r="Z266" s="19">
        <f t="shared" si="290"/>
        <v>69764.907999999996</v>
      </c>
      <c r="AA266" s="19">
        <f t="shared" si="290"/>
        <v>69764.907999999996</v>
      </c>
      <c r="AB266" s="19">
        <f t="shared" si="290"/>
        <v>69764.907999999996</v>
      </c>
      <c r="AC266" s="19">
        <f t="shared" si="290"/>
        <v>69764.907999999996</v>
      </c>
      <c r="AD266" s="19">
        <f t="shared" si="290"/>
        <v>69764.907999999996</v>
      </c>
      <c r="AE266" s="19">
        <f t="shared" si="290"/>
        <v>69764.907999999996</v>
      </c>
      <c r="AF266" s="19">
        <f t="shared" si="290"/>
        <v>69764.907999999996</v>
      </c>
      <c r="AG266" s="5"/>
      <c r="AH266" s="5"/>
      <c r="AI266" s="5"/>
      <c r="AJ266" s="5"/>
      <c r="AK266" s="5"/>
      <c r="AL266" s="5"/>
      <c r="AM266" s="5"/>
      <c r="AN266" s="5"/>
      <c r="AO266" s="5"/>
      <c r="AP266" s="5"/>
    </row>
    <row r="267" spans="2:42" ht="15" x14ac:dyDescent="0.25">
      <c r="B267" s="8" t="s">
        <v>25</v>
      </c>
      <c r="C267" s="16">
        <f>C252-C237</f>
        <v>0</v>
      </c>
      <c r="D267" s="16">
        <f t="shared" ref="D267:Q267" si="291">D252-D237</f>
        <v>0</v>
      </c>
      <c r="E267" s="16">
        <f t="shared" si="291"/>
        <v>0</v>
      </c>
      <c r="F267" s="16">
        <f t="shared" si="291"/>
        <v>0</v>
      </c>
      <c r="G267" s="16">
        <f t="shared" si="291"/>
        <v>0</v>
      </c>
      <c r="H267" s="16">
        <f t="shared" si="291"/>
        <v>0</v>
      </c>
      <c r="I267" s="16">
        <f t="shared" si="291"/>
        <v>0</v>
      </c>
      <c r="J267" s="16">
        <f t="shared" si="291"/>
        <v>0</v>
      </c>
      <c r="K267" s="16">
        <f t="shared" si="291"/>
        <v>0</v>
      </c>
      <c r="L267" s="16">
        <f t="shared" si="291"/>
        <v>0</v>
      </c>
      <c r="M267" s="16">
        <f t="shared" si="291"/>
        <v>0</v>
      </c>
      <c r="N267" s="16">
        <f t="shared" si="291"/>
        <v>0</v>
      </c>
      <c r="O267" s="16">
        <f t="shared" si="291"/>
        <v>0</v>
      </c>
      <c r="P267" s="16">
        <f t="shared" si="291"/>
        <v>0</v>
      </c>
      <c r="Q267" s="16">
        <f t="shared" si="291"/>
        <v>0</v>
      </c>
      <c r="R267" s="16">
        <f t="shared" ref="R267:AF267" si="292">R252-R237</f>
        <v>0</v>
      </c>
      <c r="S267" s="16">
        <f t="shared" si="292"/>
        <v>0</v>
      </c>
      <c r="T267" s="16">
        <f t="shared" si="292"/>
        <v>0</v>
      </c>
      <c r="U267" s="16">
        <f t="shared" si="292"/>
        <v>0</v>
      </c>
      <c r="V267" s="16">
        <f t="shared" si="292"/>
        <v>0</v>
      </c>
      <c r="W267" s="16">
        <f t="shared" si="292"/>
        <v>0</v>
      </c>
      <c r="X267" s="16">
        <f t="shared" si="292"/>
        <v>0</v>
      </c>
      <c r="Y267" s="16">
        <f t="shared" si="292"/>
        <v>0</v>
      </c>
      <c r="Z267" s="16">
        <f t="shared" si="292"/>
        <v>0</v>
      </c>
      <c r="AA267" s="16">
        <f t="shared" si="292"/>
        <v>0</v>
      </c>
      <c r="AB267" s="16">
        <f t="shared" si="292"/>
        <v>0</v>
      </c>
      <c r="AC267" s="16">
        <f t="shared" si="292"/>
        <v>0</v>
      </c>
      <c r="AD267" s="16">
        <f t="shared" si="292"/>
        <v>0</v>
      </c>
      <c r="AE267" s="16">
        <f t="shared" si="292"/>
        <v>0</v>
      </c>
      <c r="AF267" s="16">
        <f t="shared" si="292"/>
        <v>0</v>
      </c>
      <c r="AG267" s="5"/>
      <c r="AH267" s="5"/>
      <c r="AI267" s="5"/>
      <c r="AJ267" s="5"/>
      <c r="AK267" s="5"/>
      <c r="AL267" s="5"/>
      <c r="AM267" s="5"/>
      <c r="AN267" s="5"/>
      <c r="AO267" s="5"/>
      <c r="AP267" s="5"/>
    </row>
    <row r="268" spans="2:42" ht="15" x14ac:dyDescent="0.25">
      <c r="B268" s="8" t="s">
        <v>26</v>
      </c>
      <c r="C268" s="16">
        <f>C253-C238</f>
        <v>0</v>
      </c>
      <c r="D268" s="16">
        <f t="shared" ref="D268:Q268" si="293">D253-D238</f>
        <v>0</v>
      </c>
      <c r="E268" s="16">
        <f t="shared" si="293"/>
        <v>0</v>
      </c>
      <c r="F268" s="16">
        <f t="shared" si="293"/>
        <v>0</v>
      </c>
      <c r="G268" s="16">
        <f t="shared" si="293"/>
        <v>0</v>
      </c>
      <c r="H268" s="16">
        <f t="shared" si="293"/>
        <v>0</v>
      </c>
      <c r="I268" s="16">
        <f t="shared" si="293"/>
        <v>0</v>
      </c>
      <c r="J268" s="16">
        <f t="shared" si="293"/>
        <v>0</v>
      </c>
      <c r="K268" s="16">
        <f t="shared" si="293"/>
        <v>0</v>
      </c>
      <c r="L268" s="16">
        <f t="shared" si="293"/>
        <v>0</v>
      </c>
      <c r="M268" s="16">
        <f t="shared" si="293"/>
        <v>0</v>
      </c>
      <c r="N268" s="16">
        <f t="shared" si="293"/>
        <v>0</v>
      </c>
      <c r="O268" s="16">
        <f t="shared" si="293"/>
        <v>0</v>
      </c>
      <c r="P268" s="16">
        <f t="shared" si="293"/>
        <v>0</v>
      </c>
      <c r="Q268" s="16">
        <f t="shared" si="293"/>
        <v>0</v>
      </c>
      <c r="R268" s="16">
        <f t="shared" ref="R268:AF268" si="294">R253-R238</f>
        <v>0</v>
      </c>
      <c r="S268" s="16">
        <f t="shared" si="294"/>
        <v>0</v>
      </c>
      <c r="T268" s="16">
        <f t="shared" si="294"/>
        <v>0</v>
      </c>
      <c r="U268" s="16">
        <f t="shared" si="294"/>
        <v>0</v>
      </c>
      <c r="V268" s="16">
        <f t="shared" si="294"/>
        <v>0</v>
      </c>
      <c r="W268" s="16">
        <f t="shared" si="294"/>
        <v>0</v>
      </c>
      <c r="X268" s="16">
        <f t="shared" si="294"/>
        <v>0</v>
      </c>
      <c r="Y268" s="16">
        <f t="shared" si="294"/>
        <v>0</v>
      </c>
      <c r="Z268" s="16">
        <f t="shared" si="294"/>
        <v>0</v>
      </c>
      <c r="AA268" s="16">
        <f t="shared" si="294"/>
        <v>0</v>
      </c>
      <c r="AB268" s="16">
        <f t="shared" si="294"/>
        <v>0</v>
      </c>
      <c r="AC268" s="16">
        <f t="shared" si="294"/>
        <v>0</v>
      </c>
      <c r="AD268" s="16">
        <f t="shared" si="294"/>
        <v>0</v>
      </c>
      <c r="AE268" s="16">
        <f t="shared" si="294"/>
        <v>0</v>
      </c>
      <c r="AF268" s="16">
        <f t="shared" si="294"/>
        <v>0</v>
      </c>
      <c r="AG268" s="5"/>
      <c r="AH268" s="5"/>
      <c r="AI268" s="5"/>
      <c r="AJ268" s="5"/>
      <c r="AK268" s="5"/>
      <c r="AL268" s="5"/>
      <c r="AM268" s="5"/>
      <c r="AN268" s="5"/>
      <c r="AO268" s="5"/>
      <c r="AP268" s="5"/>
    </row>
    <row r="269" spans="2:42" ht="30" x14ac:dyDescent="0.25">
      <c r="B269" s="23" t="s">
        <v>27</v>
      </c>
      <c r="C269" s="19">
        <f>C266+C267-C268</f>
        <v>0</v>
      </c>
      <c r="D269" s="19">
        <f t="shared" ref="D269:Q269" si="295">D266+D267-D268</f>
        <v>0</v>
      </c>
      <c r="E269" s="19">
        <f t="shared" si="295"/>
        <v>69764.907999999996</v>
      </c>
      <c r="F269" s="19">
        <f t="shared" si="295"/>
        <v>69764.907999999996</v>
      </c>
      <c r="G269" s="19">
        <f t="shared" si="295"/>
        <v>69764.907999999996</v>
      </c>
      <c r="H269" s="19">
        <f t="shared" si="295"/>
        <v>69764.907999999996</v>
      </c>
      <c r="I269" s="19">
        <f t="shared" si="295"/>
        <v>69764.907999999996</v>
      </c>
      <c r="J269" s="19">
        <f t="shared" si="295"/>
        <v>69764.907999999996</v>
      </c>
      <c r="K269" s="19">
        <f t="shared" si="295"/>
        <v>69764.907999999996</v>
      </c>
      <c r="L269" s="19">
        <f t="shared" si="295"/>
        <v>69764.907999999996</v>
      </c>
      <c r="M269" s="19">
        <f t="shared" si="295"/>
        <v>69764.907999999996</v>
      </c>
      <c r="N269" s="19">
        <f t="shared" si="295"/>
        <v>69764.907999999996</v>
      </c>
      <c r="O269" s="19">
        <f t="shared" si="295"/>
        <v>69764.907999999996</v>
      </c>
      <c r="P269" s="19">
        <f t="shared" si="295"/>
        <v>69764.907999999996</v>
      </c>
      <c r="Q269" s="19">
        <f t="shared" si="295"/>
        <v>69764.907999999996</v>
      </c>
      <c r="R269" s="19">
        <f t="shared" ref="R269:AF269" si="296">R266+R267-R268</f>
        <v>69764.907999999996</v>
      </c>
      <c r="S269" s="19">
        <f t="shared" si="296"/>
        <v>69764.907999999996</v>
      </c>
      <c r="T269" s="19">
        <f t="shared" si="296"/>
        <v>69764.907999999996</v>
      </c>
      <c r="U269" s="19">
        <f t="shared" si="296"/>
        <v>69764.907999999996</v>
      </c>
      <c r="V269" s="19">
        <f t="shared" si="296"/>
        <v>69764.907999999996</v>
      </c>
      <c r="W269" s="19">
        <f t="shared" si="296"/>
        <v>69764.907999999996</v>
      </c>
      <c r="X269" s="19">
        <f t="shared" si="296"/>
        <v>69764.907999999996</v>
      </c>
      <c r="Y269" s="19">
        <f t="shared" si="296"/>
        <v>69764.907999999996</v>
      </c>
      <c r="Z269" s="19">
        <f t="shared" si="296"/>
        <v>69764.907999999996</v>
      </c>
      <c r="AA269" s="19">
        <f t="shared" si="296"/>
        <v>69764.907999999996</v>
      </c>
      <c r="AB269" s="19">
        <f t="shared" si="296"/>
        <v>69764.907999999996</v>
      </c>
      <c r="AC269" s="19">
        <f t="shared" si="296"/>
        <v>69764.907999999996</v>
      </c>
      <c r="AD269" s="19">
        <f t="shared" si="296"/>
        <v>69764.907999999996</v>
      </c>
      <c r="AE269" s="19">
        <f t="shared" si="296"/>
        <v>69764.907999999996</v>
      </c>
      <c r="AF269" s="19">
        <f t="shared" si="296"/>
        <v>69764.907999999996</v>
      </c>
      <c r="AG269" s="5"/>
      <c r="AH269" s="5"/>
      <c r="AI269" s="5"/>
      <c r="AJ269" s="5"/>
      <c r="AK269" s="5"/>
      <c r="AL269" s="5"/>
      <c r="AM269" s="5"/>
      <c r="AN269" s="5"/>
      <c r="AO269" s="5"/>
      <c r="AP269" s="5"/>
    </row>
    <row r="270" spans="2:42" ht="45" x14ac:dyDescent="0.25">
      <c r="B270" s="8" t="s">
        <v>28</v>
      </c>
      <c r="C270" s="16">
        <f>C255-C240</f>
        <v>0</v>
      </c>
      <c r="D270" s="16">
        <f t="shared" ref="D270:Q270" si="297">D255-D240</f>
        <v>0</v>
      </c>
      <c r="E270" s="16">
        <f t="shared" si="297"/>
        <v>0</v>
      </c>
      <c r="F270" s="16">
        <f t="shared" si="297"/>
        <v>0</v>
      </c>
      <c r="G270" s="16">
        <f t="shared" si="297"/>
        <v>0</v>
      </c>
      <c r="H270" s="16">
        <f t="shared" si="297"/>
        <v>0</v>
      </c>
      <c r="I270" s="16">
        <f t="shared" si="297"/>
        <v>0</v>
      </c>
      <c r="J270" s="16">
        <f t="shared" si="297"/>
        <v>0</v>
      </c>
      <c r="K270" s="16">
        <f t="shared" si="297"/>
        <v>0</v>
      </c>
      <c r="L270" s="16">
        <f t="shared" si="297"/>
        <v>0</v>
      </c>
      <c r="M270" s="16">
        <f t="shared" si="297"/>
        <v>0</v>
      </c>
      <c r="N270" s="16">
        <f t="shared" si="297"/>
        <v>0</v>
      </c>
      <c r="O270" s="16">
        <f t="shared" si="297"/>
        <v>0</v>
      </c>
      <c r="P270" s="16">
        <f t="shared" si="297"/>
        <v>0</v>
      </c>
      <c r="Q270" s="16">
        <f t="shared" si="297"/>
        <v>0</v>
      </c>
      <c r="R270" s="16">
        <f t="shared" ref="R270:AF270" si="298">R255-R240</f>
        <v>0</v>
      </c>
      <c r="S270" s="16">
        <f t="shared" si="298"/>
        <v>0</v>
      </c>
      <c r="T270" s="16">
        <f t="shared" si="298"/>
        <v>0</v>
      </c>
      <c r="U270" s="16">
        <f t="shared" si="298"/>
        <v>0</v>
      </c>
      <c r="V270" s="16">
        <f t="shared" si="298"/>
        <v>0</v>
      </c>
      <c r="W270" s="16">
        <f t="shared" si="298"/>
        <v>0</v>
      </c>
      <c r="X270" s="16">
        <f t="shared" si="298"/>
        <v>0</v>
      </c>
      <c r="Y270" s="16">
        <f t="shared" si="298"/>
        <v>0</v>
      </c>
      <c r="Z270" s="16">
        <f t="shared" si="298"/>
        <v>0</v>
      </c>
      <c r="AA270" s="16">
        <f t="shared" si="298"/>
        <v>0</v>
      </c>
      <c r="AB270" s="16">
        <f t="shared" si="298"/>
        <v>0</v>
      </c>
      <c r="AC270" s="16">
        <f t="shared" si="298"/>
        <v>0</v>
      </c>
      <c r="AD270" s="16">
        <f t="shared" si="298"/>
        <v>0</v>
      </c>
      <c r="AE270" s="16">
        <f t="shared" si="298"/>
        <v>0</v>
      </c>
      <c r="AF270" s="16">
        <f t="shared" si="298"/>
        <v>0</v>
      </c>
      <c r="AG270" s="5"/>
      <c r="AH270" s="5"/>
      <c r="AI270" s="5"/>
      <c r="AJ270" s="5"/>
      <c r="AK270" s="5"/>
      <c r="AL270" s="5"/>
      <c r="AM270" s="5"/>
      <c r="AN270" s="5"/>
      <c r="AO270" s="5"/>
      <c r="AP270" s="5"/>
    </row>
    <row r="271" spans="2:42" ht="15" x14ac:dyDescent="0.25">
      <c r="B271" s="23" t="s">
        <v>29</v>
      </c>
      <c r="C271" s="19">
        <f>C269+C270</f>
        <v>0</v>
      </c>
      <c r="D271" s="19">
        <f t="shared" ref="D271:Q271" si="299">D269+D270</f>
        <v>0</v>
      </c>
      <c r="E271" s="19">
        <f t="shared" si="299"/>
        <v>69764.907999999996</v>
      </c>
      <c r="F271" s="19">
        <f t="shared" si="299"/>
        <v>69764.907999999996</v>
      </c>
      <c r="G271" s="19">
        <f t="shared" si="299"/>
        <v>69764.907999999996</v>
      </c>
      <c r="H271" s="19">
        <f t="shared" si="299"/>
        <v>69764.907999999996</v>
      </c>
      <c r="I271" s="19">
        <f t="shared" si="299"/>
        <v>69764.907999999996</v>
      </c>
      <c r="J271" s="19">
        <f t="shared" si="299"/>
        <v>69764.907999999996</v>
      </c>
      <c r="K271" s="19">
        <f t="shared" si="299"/>
        <v>69764.907999999996</v>
      </c>
      <c r="L271" s="19">
        <f t="shared" si="299"/>
        <v>69764.907999999996</v>
      </c>
      <c r="M271" s="19">
        <f t="shared" si="299"/>
        <v>69764.907999999996</v>
      </c>
      <c r="N271" s="19">
        <f t="shared" si="299"/>
        <v>69764.907999999996</v>
      </c>
      <c r="O271" s="19">
        <f t="shared" si="299"/>
        <v>69764.907999999996</v>
      </c>
      <c r="P271" s="19">
        <f t="shared" si="299"/>
        <v>69764.907999999996</v>
      </c>
      <c r="Q271" s="19">
        <f t="shared" si="299"/>
        <v>69764.907999999996</v>
      </c>
      <c r="R271" s="19">
        <f t="shared" ref="R271:AF271" si="300">R269+R270</f>
        <v>69764.907999999996</v>
      </c>
      <c r="S271" s="19">
        <f t="shared" si="300"/>
        <v>69764.907999999996</v>
      </c>
      <c r="T271" s="19">
        <f t="shared" si="300"/>
        <v>69764.907999999996</v>
      </c>
      <c r="U271" s="19">
        <f t="shared" si="300"/>
        <v>69764.907999999996</v>
      </c>
      <c r="V271" s="19">
        <f t="shared" si="300"/>
        <v>69764.907999999996</v>
      </c>
      <c r="W271" s="19">
        <f t="shared" si="300"/>
        <v>69764.907999999996</v>
      </c>
      <c r="X271" s="19">
        <f t="shared" si="300"/>
        <v>69764.907999999996</v>
      </c>
      <c r="Y271" s="19">
        <f t="shared" si="300"/>
        <v>69764.907999999996</v>
      </c>
      <c r="Z271" s="19">
        <f t="shared" si="300"/>
        <v>69764.907999999996</v>
      </c>
      <c r="AA271" s="19">
        <f t="shared" si="300"/>
        <v>69764.907999999996</v>
      </c>
      <c r="AB271" s="19">
        <f t="shared" si="300"/>
        <v>69764.907999999996</v>
      </c>
      <c r="AC271" s="19">
        <f t="shared" si="300"/>
        <v>69764.907999999996</v>
      </c>
      <c r="AD271" s="19">
        <f t="shared" si="300"/>
        <v>69764.907999999996</v>
      </c>
      <c r="AE271" s="19">
        <f t="shared" si="300"/>
        <v>69764.907999999996</v>
      </c>
      <c r="AF271" s="19">
        <f t="shared" si="300"/>
        <v>69764.907999999996</v>
      </c>
      <c r="AG271" s="5"/>
      <c r="AH271" s="5"/>
      <c r="AI271" s="5"/>
      <c r="AJ271" s="5"/>
      <c r="AK271" s="5"/>
      <c r="AL271" s="5"/>
      <c r="AM271" s="5"/>
      <c r="AN271" s="5"/>
      <c r="AO271" s="5"/>
      <c r="AP271" s="5"/>
    </row>
    <row r="272" spans="2:42" ht="30" x14ac:dyDescent="0.25">
      <c r="B272" s="8" t="s">
        <v>30</v>
      </c>
      <c r="C272" s="16">
        <f>C257-C242</f>
        <v>0</v>
      </c>
      <c r="D272" s="16">
        <f t="shared" ref="D272:Q272" si="301">D257-D242</f>
        <v>0</v>
      </c>
      <c r="E272" s="16">
        <f t="shared" si="301"/>
        <v>32134</v>
      </c>
      <c r="F272" s="16">
        <f t="shared" si="301"/>
        <v>32134</v>
      </c>
      <c r="G272" s="16">
        <f t="shared" si="301"/>
        <v>32134</v>
      </c>
      <c r="H272" s="16">
        <f t="shared" si="301"/>
        <v>32134</v>
      </c>
      <c r="I272" s="16">
        <f t="shared" si="301"/>
        <v>32134</v>
      </c>
      <c r="J272" s="16">
        <f t="shared" si="301"/>
        <v>32134</v>
      </c>
      <c r="K272" s="16">
        <f t="shared" si="301"/>
        <v>32134</v>
      </c>
      <c r="L272" s="16">
        <f t="shared" si="301"/>
        <v>32134</v>
      </c>
      <c r="M272" s="16">
        <f t="shared" si="301"/>
        <v>32134</v>
      </c>
      <c r="N272" s="16">
        <f t="shared" si="301"/>
        <v>32134</v>
      </c>
      <c r="O272" s="16">
        <f t="shared" si="301"/>
        <v>32134</v>
      </c>
      <c r="P272" s="16">
        <f t="shared" si="301"/>
        <v>32134</v>
      </c>
      <c r="Q272" s="16">
        <f t="shared" si="301"/>
        <v>32134</v>
      </c>
      <c r="R272" s="16">
        <f t="shared" ref="R272:AF272" si="302">R257-R242</f>
        <v>32134</v>
      </c>
      <c r="S272" s="16">
        <f t="shared" si="302"/>
        <v>32134</v>
      </c>
      <c r="T272" s="16">
        <f t="shared" si="302"/>
        <v>32134</v>
      </c>
      <c r="U272" s="16">
        <f t="shared" si="302"/>
        <v>32134</v>
      </c>
      <c r="V272" s="16">
        <f t="shared" si="302"/>
        <v>32134</v>
      </c>
      <c r="W272" s="16">
        <f t="shared" si="302"/>
        <v>32134</v>
      </c>
      <c r="X272" s="16">
        <f t="shared" si="302"/>
        <v>32134</v>
      </c>
      <c r="Y272" s="16">
        <f t="shared" si="302"/>
        <v>32134</v>
      </c>
      <c r="Z272" s="16">
        <f t="shared" si="302"/>
        <v>32134</v>
      </c>
      <c r="AA272" s="16">
        <f t="shared" si="302"/>
        <v>32134</v>
      </c>
      <c r="AB272" s="16">
        <f t="shared" si="302"/>
        <v>32134</v>
      </c>
      <c r="AC272" s="16">
        <f t="shared" si="302"/>
        <v>32134</v>
      </c>
      <c r="AD272" s="16">
        <f t="shared" si="302"/>
        <v>32134</v>
      </c>
      <c r="AE272" s="16">
        <f t="shared" si="302"/>
        <v>32134</v>
      </c>
      <c r="AF272" s="16">
        <f t="shared" si="302"/>
        <v>32134</v>
      </c>
      <c r="AG272" s="5"/>
      <c r="AH272" s="5"/>
      <c r="AI272" s="5"/>
      <c r="AJ272" s="5"/>
      <c r="AK272" s="5"/>
      <c r="AL272" s="5"/>
      <c r="AM272" s="5"/>
      <c r="AN272" s="5"/>
      <c r="AO272" s="5"/>
      <c r="AP272" s="5"/>
    </row>
    <row r="273" spans="2:42" ht="15" x14ac:dyDescent="0.25">
      <c r="B273" s="23" t="s">
        <v>31</v>
      </c>
      <c r="C273" s="19">
        <f>C271-C272</f>
        <v>0</v>
      </c>
      <c r="D273" s="19">
        <f t="shared" ref="D273:Q273" si="303">D271-D272</f>
        <v>0</v>
      </c>
      <c r="E273" s="19">
        <f t="shared" si="303"/>
        <v>37630.907999999996</v>
      </c>
      <c r="F273" s="19">
        <f t="shared" si="303"/>
        <v>37630.907999999996</v>
      </c>
      <c r="G273" s="19">
        <f t="shared" si="303"/>
        <v>37630.907999999996</v>
      </c>
      <c r="H273" s="19">
        <f t="shared" si="303"/>
        <v>37630.907999999996</v>
      </c>
      <c r="I273" s="19">
        <f t="shared" si="303"/>
        <v>37630.907999999996</v>
      </c>
      <c r="J273" s="19">
        <f t="shared" si="303"/>
        <v>37630.907999999996</v>
      </c>
      <c r="K273" s="19">
        <f t="shared" si="303"/>
        <v>37630.907999999996</v>
      </c>
      <c r="L273" s="19">
        <f t="shared" si="303"/>
        <v>37630.907999999996</v>
      </c>
      <c r="M273" s="19">
        <f t="shared" si="303"/>
        <v>37630.907999999996</v>
      </c>
      <c r="N273" s="19">
        <f t="shared" si="303"/>
        <v>37630.907999999996</v>
      </c>
      <c r="O273" s="19">
        <f t="shared" si="303"/>
        <v>37630.907999999996</v>
      </c>
      <c r="P273" s="19">
        <f t="shared" si="303"/>
        <v>37630.907999999996</v>
      </c>
      <c r="Q273" s="19">
        <f t="shared" si="303"/>
        <v>37630.907999999996</v>
      </c>
      <c r="R273" s="19">
        <f t="shared" ref="R273:AF273" si="304">R271-R272</f>
        <v>37630.907999999996</v>
      </c>
      <c r="S273" s="19">
        <f t="shared" si="304"/>
        <v>37630.907999999996</v>
      </c>
      <c r="T273" s="19">
        <f t="shared" si="304"/>
        <v>37630.907999999996</v>
      </c>
      <c r="U273" s="19">
        <f t="shared" si="304"/>
        <v>37630.907999999996</v>
      </c>
      <c r="V273" s="19">
        <f t="shared" si="304"/>
        <v>37630.907999999996</v>
      </c>
      <c r="W273" s="19">
        <f t="shared" si="304"/>
        <v>37630.907999999996</v>
      </c>
      <c r="X273" s="19">
        <f t="shared" si="304"/>
        <v>37630.907999999996</v>
      </c>
      <c r="Y273" s="19">
        <f t="shared" si="304"/>
        <v>37630.907999999996</v>
      </c>
      <c r="Z273" s="19">
        <f t="shared" si="304"/>
        <v>37630.907999999996</v>
      </c>
      <c r="AA273" s="19">
        <f t="shared" si="304"/>
        <v>37630.907999999996</v>
      </c>
      <c r="AB273" s="19">
        <f t="shared" si="304"/>
        <v>37630.907999999996</v>
      </c>
      <c r="AC273" s="19">
        <f t="shared" si="304"/>
        <v>37630.907999999996</v>
      </c>
      <c r="AD273" s="19">
        <f t="shared" si="304"/>
        <v>37630.907999999996</v>
      </c>
      <c r="AE273" s="19">
        <f t="shared" si="304"/>
        <v>37630.907999999996</v>
      </c>
      <c r="AF273" s="19">
        <f t="shared" si="304"/>
        <v>37630.907999999996</v>
      </c>
      <c r="AG273" s="5"/>
      <c r="AH273" s="5"/>
      <c r="AI273" s="5"/>
      <c r="AJ273" s="5"/>
      <c r="AK273" s="5"/>
      <c r="AL273" s="5"/>
      <c r="AM273" s="5"/>
      <c r="AN273" s="5"/>
      <c r="AO273" s="5"/>
      <c r="AP273" s="5"/>
    </row>
    <row r="274" spans="2:42" ht="15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</row>
    <row r="275" spans="2:42" ht="15" x14ac:dyDescent="0.25">
      <c r="B275" s="4" t="s">
        <v>222</v>
      </c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spans="2:42" ht="15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</row>
    <row r="277" spans="2:42" ht="30" x14ac:dyDescent="0.25">
      <c r="B277" s="32" t="s">
        <v>133</v>
      </c>
      <c r="C277" s="7" t="str">
        <f>założenia!C17</f>
        <v>Rok n
2015</v>
      </c>
      <c r="D277" s="7" t="str">
        <f>założenia!D17</f>
        <v>Rok n+1
2016</v>
      </c>
      <c r="E277" s="7" t="str">
        <f>założenia!E17</f>
        <v>Rok n+2
2017</v>
      </c>
      <c r="F277" s="7" t="str">
        <f>założenia!F17</f>
        <v>Rok n+3
2018</v>
      </c>
      <c r="G277" s="7" t="str">
        <f>założenia!G17</f>
        <v>Rok n+4
2019</v>
      </c>
      <c r="H277" s="7" t="str">
        <f>założenia!H17</f>
        <v>Rok n+5
2020</v>
      </c>
      <c r="I277" s="7" t="str">
        <f>założenia!I17</f>
        <v>Rok n+6
2021</v>
      </c>
      <c r="J277" s="7" t="str">
        <f>założenia!J17</f>
        <v>Rok n+7
2022</v>
      </c>
      <c r="K277" s="7" t="str">
        <f>założenia!K17</f>
        <v>Rok n+8
2023</v>
      </c>
      <c r="L277" s="7" t="str">
        <f>założenia!L17</f>
        <v>Rok n+9
2024</v>
      </c>
      <c r="M277" s="7" t="str">
        <f>założenia!M17</f>
        <v>Rok n+10
2025</v>
      </c>
      <c r="N277" s="7" t="str">
        <f>założenia!N17</f>
        <v>Rok n+11
2026</v>
      </c>
      <c r="O277" s="7" t="str">
        <f>założenia!O17</f>
        <v>Rok n+12
2027</v>
      </c>
      <c r="P277" s="7" t="str">
        <f>założenia!P17</f>
        <v>Rok n+13
2028</v>
      </c>
      <c r="Q277" s="7" t="str">
        <f>założenia!Q17</f>
        <v>Rok n+14
2029</v>
      </c>
      <c r="R277" s="7" t="str">
        <f>założenia!R17</f>
        <v>Rok n+15
2030</v>
      </c>
      <c r="S277" s="7" t="str">
        <f>założenia!S17</f>
        <v>Rok n+16
2031</v>
      </c>
      <c r="T277" s="7" t="str">
        <f>założenia!T17</f>
        <v>Rok n+17
2032</v>
      </c>
      <c r="U277" s="7" t="str">
        <f>założenia!U17</f>
        <v>Rok n+18
2033</v>
      </c>
      <c r="V277" s="7" t="str">
        <f>założenia!V17</f>
        <v>Rok n+19
2034</v>
      </c>
      <c r="W277" s="7" t="str">
        <f>założenia!W17</f>
        <v>Rok n+20
2035</v>
      </c>
      <c r="X277" s="7" t="str">
        <f>założenia!X17</f>
        <v>Rok n+21
2036</v>
      </c>
      <c r="Y277" s="7" t="str">
        <f>założenia!Y17</f>
        <v>Rok n+22
2037</v>
      </c>
      <c r="Z277" s="7" t="str">
        <f>założenia!Z17</f>
        <v>Rok n+23
2038</v>
      </c>
      <c r="AA277" s="7" t="str">
        <f>założenia!AA17</f>
        <v>Rok n+24
2039</v>
      </c>
      <c r="AB277" s="7" t="str">
        <f>założenia!AB17</f>
        <v>Rok n+25
2040</v>
      </c>
      <c r="AC277" s="7" t="str">
        <f>założenia!AC17</f>
        <v>Rok n+26
2041</v>
      </c>
      <c r="AD277" s="7" t="str">
        <f>założenia!AD17</f>
        <v>Rok n+27
2042</v>
      </c>
      <c r="AE277" s="7" t="str">
        <f>założenia!AE17</f>
        <v>Rok n+28
2043</v>
      </c>
      <c r="AF277" s="7" t="str">
        <f>założenia!AF17</f>
        <v>Rok n+29
2044</v>
      </c>
      <c r="AG277" s="5"/>
      <c r="AH277" s="5"/>
      <c r="AI277" s="5"/>
      <c r="AJ277" s="5"/>
      <c r="AK277" s="5"/>
      <c r="AL277" s="5"/>
      <c r="AM277" s="5"/>
      <c r="AN277" s="5"/>
      <c r="AO277" s="5"/>
      <c r="AP277" s="5"/>
    </row>
    <row r="278" spans="2:42" ht="15" x14ac:dyDescent="0.25">
      <c r="B278" s="23" t="s">
        <v>32</v>
      </c>
      <c r="C278" s="19">
        <f>C279+C280+C281+C282+C283</f>
        <v>49900000</v>
      </c>
      <c r="D278" s="19">
        <f t="shared" ref="D278:Q278" si="305">D279+D280+D281+D282+D283</f>
        <v>49800000</v>
      </c>
      <c r="E278" s="19">
        <f t="shared" si="305"/>
        <v>49700000</v>
      </c>
      <c r="F278" s="19">
        <f t="shared" si="305"/>
        <v>49600000</v>
      </c>
      <c r="G278" s="19">
        <f t="shared" si="305"/>
        <v>49500000</v>
      </c>
      <c r="H278" s="19">
        <f t="shared" si="305"/>
        <v>49400000</v>
      </c>
      <c r="I278" s="19">
        <f t="shared" si="305"/>
        <v>49300000</v>
      </c>
      <c r="J278" s="19">
        <f t="shared" si="305"/>
        <v>49200000</v>
      </c>
      <c r="K278" s="19">
        <f t="shared" si="305"/>
        <v>49100000</v>
      </c>
      <c r="L278" s="19">
        <f t="shared" si="305"/>
        <v>49000000</v>
      </c>
      <c r="M278" s="19">
        <f t="shared" si="305"/>
        <v>48900000</v>
      </c>
      <c r="N278" s="19">
        <f t="shared" si="305"/>
        <v>48800000</v>
      </c>
      <c r="O278" s="19">
        <f t="shared" si="305"/>
        <v>48700000</v>
      </c>
      <c r="P278" s="19">
        <f t="shared" si="305"/>
        <v>48600000</v>
      </c>
      <c r="Q278" s="19">
        <f t="shared" si="305"/>
        <v>48500000</v>
      </c>
      <c r="R278" s="19">
        <f t="shared" ref="R278:AF278" si="306">R279+R280+R281+R282+R283</f>
        <v>48400000</v>
      </c>
      <c r="S278" s="19">
        <f t="shared" si="306"/>
        <v>48300000</v>
      </c>
      <c r="T278" s="19">
        <f t="shared" si="306"/>
        <v>48200000</v>
      </c>
      <c r="U278" s="19">
        <f t="shared" si="306"/>
        <v>48100000</v>
      </c>
      <c r="V278" s="19">
        <f t="shared" si="306"/>
        <v>48000000</v>
      </c>
      <c r="W278" s="19">
        <f t="shared" si="306"/>
        <v>47900000</v>
      </c>
      <c r="X278" s="19">
        <f t="shared" si="306"/>
        <v>47800000</v>
      </c>
      <c r="Y278" s="19">
        <f t="shared" si="306"/>
        <v>47700000</v>
      </c>
      <c r="Z278" s="19">
        <f t="shared" si="306"/>
        <v>47600000</v>
      </c>
      <c r="AA278" s="19">
        <f t="shared" si="306"/>
        <v>47500000</v>
      </c>
      <c r="AB278" s="19">
        <f t="shared" si="306"/>
        <v>47400000</v>
      </c>
      <c r="AC278" s="19">
        <f t="shared" si="306"/>
        <v>47300000</v>
      </c>
      <c r="AD278" s="19">
        <f t="shared" si="306"/>
        <v>47200000</v>
      </c>
      <c r="AE278" s="19">
        <f t="shared" si="306"/>
        <v>47100000</v>
      </c>
      <c r="AF278" s="19">
        <f t="shared" si="306"/>
        <v>47000000</v>
      </c>
      <c r="AG278" s="5"/>
      <c r="AH278" s="5"/>
      <c r="AI278" s="5"/>
      <c r="AJ278" s="5"/>
      <c r="AK278" s="5"/>
      <c r="AL278" s="5"/>
      <c r="AM278" s="5"/>
      <c r="AN278" s="5"/>
      <c r="AO278" s="5"/>
      <c r="AP278" s="5"/>
    </row>
    <row r="279" spans="2:42" ht="15" x14ac:dyDescent="0.25">
      <c r="B279" s="8" t="s">
        <v>33</v>
      </c>
      <c r="C279" s="16">
        <f>założenia!$C138</f>
        <v>0</v>
      </c>
      <c r="D279" s="16">
        <f>założenia!$C138</f>
        <v>0</v>
      </c>
      <c r="E279" s="16">
        <f>założenia!$C138</f>
        <v>0</v>
      </c>
      <c r="F279" s="16">
        <f>założenia!$C138</f>
        <v>0</v>
      </c>
      <c r="G279" s="16">
        <f>założenia!$C138</f>
        <v>0</v>
      </c>
      <c r="H279" s="16">
        <f>założenia!$C138</f>
        <v>0</v>
      </c>
      <c r="I279" s="16">
        <f>założenia!$C138</f>
        <v>0</v>
      </c>
      <c r="J279" s="16">
        <f>założenia!$C138</f>
        <v>0</v>
      </c>
      <c r="K279" s="16">
        <f>założenia!$C138</f>
        <v>0</v>
      </c>
      <c r="L279" s="16">
        <f>założenia!$C138</f>
        <v>0</v>
      </c>
      <c r="M279" s="16">
        <f>założenia!$C138</f>
        <v>0</v>
      </c>
      <c r="N279" s="16">
        <f>założenia!$C138</f>
        <v>0</v>
      </c>
      <c r="O279" s="16">
        <f>założenia!$C138</f>
        <v>0</v>
      </c>
      <c r="P279" s="16">
        <f>założenia!$C138</f>
        <v>0</v>
      </c>
      <c r="Q279" s="16">
        <f>założenia!$C138</f>
        <v>0</v>
      </c>
      <c r="R279" s="16">
        <f>założenia!$C138</f>
        <v>0</v>
      </c>
      <c r="S279" s="16">
        <f>założenia!$C138</f>
        <v>0</v>
      </c>
      <c r="T279" s="16">
        <f>założenia!$C138</f>
        <v>0</v>
      </c>
      <c r="U279" s="16">
        <f>założenia!$C138</f>
        <v>0</v>
      </c>
      <c r="V279" s="16">
        <f>założenia!$C138</f>
        <v>0</v>
      </c>
      <c r="W279" s="16">
        <f>założenia!$C138</f>
        <v>0</v>
      </c>
      <c r="X279" s="16">
        <f>założenia!$C138</f>
        <v>0</v>
      </c>
      <c r="Y279" s="16">
        <f>założenia!$C138</f>
        <v>0</v>
      </c>
      <c r="Z279" s="16">
        <f>założenia!$C138</f>
        <v>0</v>
      </c>
      <c r="AA279" s="16">
        <f>założenia!$C138</f>
        <v>0</v>
      </c>
      <c r="AB279" s="16">
        <f>założenia!$C138</f>
        <v>0</v>
      </c>
      <c r="AC279" s="16">
        <f>założenia!$C138</f>
        <v>0</v>
      </c>
      <c r="AD279" s="16">
        <f>założenia!$C138</f>
        <v>0</v>
      </c>
      <c r="AE279" s="16">
        <f>założenia!$C138</f>
        <v>0</v>
      </c>
      <c r="AF279" s="16">
        <f>założenia!$C138</f>
        <v>0</v>
      </c>
      <c r="AG279" s="5"/>
      <c r="AH279" s="5"/>
      <c r="AI279" s="5"/>
      <c r="AJ279" s="5"/>
      <c r="AK279" s="5"/>
      <c r="AL279" s="5"/>
      <c r="AM279" s="5"/>
      <c r="AN279" s="5"/>
      <c r="AO279" s="5"/>
      <c r="AP279" s="5"/>
    </row>
    <row r="280" spans="2:42" ht="15" x14ac:dyDescent="0.25">
      <c r="B280" s="8" t="s">
        <v>34</v>
      </c>
      <c r="C280" s="16">
        <f>założenia!$C139-założenia!$C68+C560</f>
        <v>49900000</v>
      </c>
      <c r="D280" s="16">
        <f>C280-założenia!$C68+D560</f>
        <v>49800000</v>
      </c>
      <c r="E280" s="16">
        <f>D280-założenia!$C68+E560</f>
        <v>49700000</v>
      </c>
      <c r="F280" s="16">
        <f>E280-założenia!$C68+F560</f>
        <v>49600000</v>
      </c>
      <c r="G280" s="16">
        <f>F280-założenia!$C68+G560</f>
        <v>49500000</v>
      </c>
      <c r="H280" s="16">
        <f>G280-założenia!$C68+H560</f>
        <v>49400000</v>
      </c>
      <c r="I280" s="16">
        <f>H280-założenia!$C68+I560</f>
        <v>49300000</v>
      </c>
      <c r="J280" s="16">
        <f>I280-założenia!$C68+J560</f>
        <v>49200000</v>
      </c>
      <c r="K280" s="16">
        <f>J280-założenia!$C68+K560</f>
        <v>49100000</v>
      </c>
      <c r="L280" s="16">
        <f>K280-założenia!$C68+L560</f>
        <v>49000000</v>
      </c>
      <c r="M280" s="16">
        <f>L280-założenia!$C68+M560</f>
        <v>48900000</v>
      </c>
      <c r="N280" s="16">
        <f>M280-założenia!$C68+N560</f>
        <v>48800000</v>
      </c>
      <c r="O280" s="16">
        <f>N280-założenia!$C68+O560</f>
        <v>48700000</v>
      </c>
      <c r="P280" s="16">
        <f>O280-założenia!$C68+P560</f>
        <v>48600000</v>
      </c>
      <c r="Q280" s="16">
        <f>P280-założenia!$C68+Q560</f>
        <v>48500000</v>
      </c>
      <c r="R280" s="16">
        <f>Q280-założenia!$C68+R560</f>
        <v>48400000</v>
      </c>
      <c r="S280" s="16">
        <f>R280-założenia!$C68+S560</f>
        <v>48300000</v>
      </c>
      <c r="T280" s="16">
        <f>S280-założenia!$C68+T560</f>
        <v>48200000</v>
      </c>
      <c r="U280" s="16">
        <f>T280-założenia!$C68+U560</f>
        <v>48100000</v>
      </c>
      <c r="V280" s="16">
        <f>U280-założenia!$C68+V560</f>
        <v>48000000</v>
      </c>
      <c r="W280" s="16">
        <f>V280-założenia!$C68+W560</f>
        <v>47900000</v>
      </c>
      <c r="X280" s="16">
        <f>W280-założenia!$C68+X560</f>
        <v>47800000</v>
      </c>
      <c r="Y280" s="16">
        <f>X280-założenia!$C68+Y560</f>
        <v>47700000</v>
      </c>
      <c r="Z280" s="16">
        <f>Y280-założenia!$C68+Z560</f>
        <v>47600000</v>
      </c>
      <c r="AA280" s="16">
        <f>Z280-założenia!$C68+AA560</f>
        <v>47500000</v>
      </c>
      <c r="AB280" s="16">
        <f>AA280-założenia!$C68+AB560</f>
        <v>47400000</v>
      </c>
      <c r="AC280" s="16">
        <f>AB280-założenia!$C68+AC560</f>
        <v>47300000</v>
      </c>
      <c r="AD280" s="16">
        <f>AC280-założenia!$C68+AD560</f>
        <v>47200000</v>
      </c>
      <c r="AE280" s="16">
        <f>AD280-założenia!$C68+AE560</f>
        <v>47100000</v>
      </c>
      <c r="AF280" s="16">
        <f>AE280-założenia!$C68+AF560</f>
        <v>47000000</v>
      </c>
      <c r="AG280" s="5"/>
      <c r="AH280" s="5"/>
      <c r="AI280" s="5"/>
      <c r="AJ280" s="5"/>
      <c r="AK280" s="5"/>
      <c r="AL280" s="5"/>
      <c r="AM280" s="5"/>
      <c r="AN280" s="5"/>
      <c r="AO280" s="5"/>
      <c r="AP280" s="5"/>
    </row>
    <row r="281" spans="2:42" ht="15" x14ac:dyDescent="0.25">
      <c r="B281" s="8" t="s">
        <v>35</v>
      </c>
      <c r="C281" s="16">
        <f>założenia!$C140</f>
        <v>0</v>
      </c>
      <c r="D281" s="16">
        <f>założenia!$C140</f>
        <v>0</v>
      </c>
      <c r="E281" s="16">
        <f>założenia!$C140</f>
        <v>0</v>
      </c>
      <c r="F281" s="16">
        <f>założenia!$C140</f>
        <v>0</v>
      </c>
      <c r="G281" s="16">
        <f>założenia!$C140</f>
        <v>0</v>
      </c>
      <c r="H281" s="16">
        <f>założenia!$C140</f>
        <v>0</v>
      </c>
      <c r="I281" s="16">
        <f>założenia!$C140</f>
        <v>0</v>
      </c>
      <c r="J281" s="16">
        <f>założenia!$C140</f>
        <v>0</v>
      </c>
      <c r="K281" s="16">
        <f>założenia!$C140</f>
        <v>0</v>
      </c>
      <c r="L281" s="16">
        <f>założenia!$C140</f>
        <v>0</v>
      </c>
      <c r="M281" s="16">
        <f>założenia!$C140</f>
        <v>0</v>
      </c>
      <c r="N281" s="16">
        <f>założenia!$C140</f>
        <v>0</v>
      </c>
      <c r="O281" s="16">
        <f>założenia!$C140</f>
        <v>0</v>
      </c>
      <c r="P281" s="16">
        <f>założenia!$C140</f>
        <v>0</v>
      </c>
      <c r="Q281" s="16">
        <f>założenia!$C140</f>
        <v>0</v>
      </c>
      <c r="R281" s="16">
        <f>założenia!$C140</f>
        <v>0</v>
      </c>
      <c r="S281" s="16">
        <f>założenia!$C140</f>
        <v>0</v>
      </c>
      <c r="T281" s="16">
        <f>założenia!$C140</f>
        <v>0</v>
      </c>
      <c r="U281" s="16">
        <f>założenia!$C140</f>
        <v>0</v>
      </c>
      <c r="V281" s="16">
        <f>założenia!$C140</f>
        <v>0</v>
      </c>
      <c r="W281" s="16">
        <f>założenia!$C140</f>
        <v>0</v>
      </c>
      <c r="X281" s="16">
        <f>założenia!$C140</f>
        <v>0</v>
      </c>
      <c r="Y281" s="16">
        <f>założenia!$C140</f>
        <v>0</v>
      </c>
      <c r="Z281" s="16">
        <f>założenia!$C140</f>
        <v>0</v>
      </c>
      <c r="AA281" s="16">
        <f>założenia!$C140</f>
        <v>0</v>
      </c>
      <c r="AB281" s="16">
        <f>założenia!$C140</f>
        <v>0</v>
      </c>
      <c r="AC281" s="16">
        <f>założenia!$C140</f>
        <v>0</v>
      </c>
      <c r="AD281" s="16">
        <f>założenia!$C140</f>
        <v>0</v>
      </c>
      <c r="AE281" s="16">
        <f>założenia!$C140</f>
        <v>0</v>
      </c>
      <c r="AF281" s="16">
        <f>założenia!$C140</f>
        <v>0</v>
      </c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  <row r="282" spans="2:42" ht="15" x14ac:dyDescent="0.25">
      <c r="B282" s="8" t="s">
        <v>36</v>
      </c>
      <c r="C282" s="16">
        <f>założenia!$C141</f>
        <v>0</v>
      </c>
      <c r="D282" s="16">
        <f>założenia!$C141</f>
        <v>0</v>
      </c>
      <c r="E282" s="16">
        <f>założenia!$C141</f>
        <v>0</v>
      </c>
      <c r="F282" s="16">
        <f>założenia!$C141</f>
        <v>0</v>
      </c>
      <c r="G282" s="16">
        <f>założenia!$C141</f>
        <v>0</v>
      </c>
      <c r="H282" s="16">
        <f>założenia!$C141</f>
        <v>0</v>
      </c>
      <c r="I282" s="16">
        <f>założenia!$C141</f>
        <v>0</v>
      </c>
      <c r="J282" s="16">
        <f>założenia!$C141</f>
        <v>0</v>
      </c>
      <c r="K282" s="16">
        <f>założenia!$C141</f>
        <v>0</v>
      </c>
      <c r="L282" s="16">
        <f>założenia!$C141</f>
        <v>0</v>
      </c>
      <c r="M282" s="16">
        <f>założenia!$C141</f>
        <v>0</v>
      </c>
      <c r="N282" s="16">
        <f>założenia!$C141</f>
        <v>0</v>
      </c>
      <c r="O282" s="16">
        <f>założenia!$C141</f>
        <v>0</v>
      </c>
      <c r="P282" s="16">
        <f>założenia!$C141</f>
        <v>0</v>
      </c>
      <c r="Q282" s="16">
        <f>założenia!$C141</f>
        <v>0</v>
      </c>
      <c r="R282" s="16">
        <f>założenia!$C141</f>
        <v>0</v>
      </c>
      <c r="S282" s="16">
        <f>założenia!$C141</f>
        <v>0</v>
      </c>
      <c r="T282" s="16">
        <f>założenia!$C141</f>
        <v>0</v>
      </c>
      <c r="U282" s="16">
        <f>założenia!$C141</f>
        <v>0</v>
      </c>
      <c r="V282" s="16">
        <f>założenia!$C141</f>
        <v>0</v>
      </c>
      <c r="W282" s="16">
        <f>założenia!$C141</f>
        <v>0</v>
      </c>
      <c r="X282" s="16">
        <f>założenia!$C141</f>
        <v>0</v>
      </c>
      <c r="Y282" s="16">
        <f>założenia!$C141</f>
        <v>0</v>
      </c>
      <c r="Z282" s="16">
        <f>założenia!$C141</f>
        <v>0</v>
      </c>
      <c r="AA282" s="16">
        <f>założenia!$C141</f>
        <v>0</v>
      </c>
      <c r="AB282" s="16">
        <f>założenia!$C141</f>
        <v>0</v>
      </c>
      <c r="AC282" s="16">
        <f>założenia!$C141</f>
        <v>0</v>
      </c>
      <c r="AD282" s="16">
        <f>założenia!$C141</f>
        <v>0</v>
      </c>
      <c r="AE282" s="16">
        <f>założenia!$C141</f>
        <v>0</v>
      </c>
      <c r="AF282" s="16">
        <f>założenia!$C141</f>
        <v>0</v>
      </c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r="283" spans="2:42" ht="30" x14ac:dyDescent="0.25">
      <c r="B283" s="8" t="s">
        <v>37</v>
      </c>
      <c r="C283" s="16">
        <f>założenia!$C142</f>
        <v>0</v>
      </c>
      <c r="D283" s="16">
        <f>założenia!$C142</f>
        <v>0</v>
      </c>
      <c r="E283" s="16">
        <f>założenia!$C142</f>
        <v>0</v>
      </c>
      <c r="F283" s="16">
        <f>założenia!$C142</f>
        <v>0</v>
      </c>
      <c r="G283" s="16">
        <f>założenia!$C142</f>
        <v>0</v>
      </c>
      <c r="H283" s="16">
        <f>założenia!$C142</f>
        <v>0</v>
      </c>
      <c r="I283" s="16">
        <f>założenia!$C142</f>
        <v>0</v>
      </c>
      <c r="J283" s="16">
        <f>założenia!$C142</f>
        <v>0</v>
      </c>
      <c r="K283" s="16">
        <f>założenia!$C142</f>
        <v>0</v>
      </c>
      <c r="L283" s="16">
        <f>założenia!$C142</f>
        <v>0</v>
      </c>
      <c r="M283" s="16">
        <f>założenia!$C142</f>
        <v>0</v>
      </c>
      <c r="N283" s="16">
        <f>założenia!$C142</f>
        <v>0</v>
      </c>
      <c r="O283" s="16">
        <f>założenia!$C142</f>
        <v>0</v>
      </c>
      <c r="P283" s="16">
        <f>założenia!$C142</f>
        <v>0</v>
      </c>
      <c r="Q283" s="16">
        <f>założenia!$C142</f>
        <v>0</v>
      </c>
      <c r="R283" s="16">
        <f>założenia!$C142</f>
        <v>0</v>
      </c>
      <c r="S283" s="16">
        <f>założenia!$C142</f>
        <v>0</v>
      </c>
      <c r="T283" s="16">
        <f>założenia!$C142</f>
        <v>0</v>
      </c>
      <c r="U283" s="16">
        <f>założenia!$C142</f>
        <v>0</v>
      </c>
      <c r="V283" s="16">
        <f>założenia!$C142</f>
        <v>0</v>
      </c>
      <c r="W283" s="16">
        <f>założenia!$C142</f>
        <v>0</v>
      </c>
      <c r="X283" s="16">
        <f>założenia!$C142</f>
        <v>0</v>
      </c>
      <c r="Y283" s="16">
        <f>założenia!$C142</f>
        <v>0</v>
      </c>
      <c r="Z283" s="16">
        <f>założenia!$C142</f>
        <v>0</v>
      </c>
      <c r="AA283" s="16">
        <f>założenia!$C142</f>
        <v>0</v>
      </c>
      <c r="AB283" s="16">
        <f>założenia!$C142</f>
        <v>0</v>
      </c>
      <c r="AC283" s="16">
        <f>założenia!$C142</f>
        <v>0</v>
      </c>
      <c r="AD283" s="16">
        <f>założenia!$C142</f>
        <v>0</v>
      </c>
      <c r="AE283" s="16">
        <f>założenia!$C142</f>
        <v>0</v>
      </c>
      <c r="AF283" s="16">
        <f>założenia!$C142</f>
        <v>0</v>
      </c>
      <c r="AG283" s="5"/>
      <c r="AH283" s="5"/>
      <c r="AI283" s="5"/>
      <c r="AJ283" s="5"/>
      <c r="AK283" s="5"/>
      <c r="AL283" s="5"/>
      <c r="AM283" s="5"/>
      <c r="AN283" s="5"/>
      <c r="AO283" s="5"/>
      <c r="AP283" s="5"/>
    </row>
    <row r="284" spans="2:42" ht="15" x14ac:dyDescent="0.25">
      <c r="B284" s="23" t="s">
        <v>38</v>
      </c>
      <c r="C284" s="19">
        <f>C285+C286+C287+C288</f>
        <v>9653900</v>
      </c>
      <c r="D284" s="19">
        <f t="shared" ref="D284:Q284" si="307">D285+D286+D287+D288</f>
        <v>10366217.004694836</v>
      </c>
      <c r="E284" s="19">
        <f t="shared" si="307"/>
        <v>11460221.056338029</v>
      </c>
      <c r="F284" s="19">
        <f t="shared" si="307"/>
        <v>13014616.107981222</v>
      </c>
      <c r="G284" s="19">
        <f t="shared" si="307"/>
        <v>15000942.671361502</v>
      </c>
      <c r="H284" s="19">
        <f t="shared" si="307"/>
        <v>17380523.084507041</v>
      </c>
      <c r="I284" s="19">
        <f t="shared" si="307"/>
        <v>20144735.723004695</v>
      </c>
      <c r="J284" s="19">
        <f t="shared" si="307"/>
        <v>23210979.51173709</v>
      </c>
      <c r="K284" s="19">
        <f t="shared" si="307"/>
        <v>26525667.389671363</v>
      </c>
      <c r="L284" s="19">
        <f t="shared" si="307"/>
        <v>30065315.539906103</v>
      </c>
      <c r="M284" s="19">
        <f t="shared" si="307"/>
        <v>33802253.812206574</v>
      </c>
      <c r="N284" s="19">
        <f t="shared" si="307"/>
        <v>37705792.568075113</v>
      </c>
      <c r="O284" s="19">
        <f t="shared" si="307"/>
        <v>41783136.427230045</v>
      </c>
      <c r="P284" s="19">
        <f t="shared" si="307"/>
        <v>46040297.211267605</v>
      </c>
      <c r="Q284" s="19">
        <f t="shared" si="307"/>
        <v>50440092.413145542</v>
      </c>
      <c r="R284" s="19">
        <f t="shared" ref="R284:AF284" si="308">R285+R286+R287+R288</f>
        <v>54988072.10798122</v>
      </c>
      <c r="S284" s="19">
        <f t="shared" si="308"/>
        <v>59688384.460093893</v>
      </c>
      <c r="T284" s="19">
        <f t="shared" si="308"/>
        <v>64498149.87793427</v>
      </c>
      <c r="U284" s="19">
        <f t="shared" si="308"/>
        <v>69420899.558685437</v>
      </c>
      <c r="V284" s="19">
        <f t="shared" si="308"/>
        <v>74408808.798122063</v>
      </c>
      <c r="W284" s="19">
        <f t="shared" si="308"/>
        <v>79411979.807511732</v>
      </c>
      <c r="X284" s="19">
        <f t="shared" si="308"/>
        <v>84428992.483568072</v>
      </c>
      <c r="Y284" s="19">
        <f t="shared" si="308"/>
        <v>89402851.281690136</v>
      </c>
      <c r="Z284" s="19">
        <f t="shared" si="308"/>
        <v>94329324.375586852</v>
      </c>
      <c r="AA284" s="19">
        <f t="shared" si="308"/>
        <v>99202006.112676054</v>
      </c>
      <c r="AB284" s="19">
        <f t="shared" si="308"/>
        <v>103956632.67136151</v>
      </c>
      <c r="AC284" s="19">
        <f t="shared" si="308"/>
        <v>108585602.72769955</v>
      </c>
      <c r="AD284" s="19">
        <f t="shared" si="308"/>
        <v>113078872.12676057</v>
      </c>
      <c r="AE284" s="19">
        <f t="shared" si="308"/>
        <v>117425962.27699532</v>
      </c>
      <c r="AF284" s="19">
        <f t="shared" si="308"/>
        <v>121615950.24413146</v>
      </c>
      <c r="AG284" s="5"/>
      <c r="AH284" s="5"/>
      <c r="AI284" s="5"/>
      <c r="AJ284" s="5"/>
      <c r="AK284" s="5"/>
      <c r="AL284" s="5"/>
      <c r="AM284" s="5"/>
      <c r="AN284" s="5"/>
      <c r="AO284" s="5"/>
      <c r="AP284" s="5"/>
    </row>
    <row r="285" spans="2:42" ht="15" x14ac:dyDescent="0.25">
      <c r="B285" s="8" t="s">
        <v>39</v>
      </c>
      <c r="C285" s="16">
        <f>C137/365*założenia!$C144/(założenia!$C120/365)</f>
        <v>310200</v>
      </c>
      <c r="D285" s="16">
        <f>D137/365*założenia!$C144/(założenia!$C120/365)</f>
        <v>321677.40140845074</v>
      </c>
      <c r="E285" s="16">
        <f>E137/365*założenia!$C144/(założenia!$C120/365)</f>
        <v>334222.81690140849</v>
      </c>
      <c r="F285" s="16">
        <f>F137/365*założenia!$C144/(założenia!$C120/365)</f>
        <v>347591.73239436623</v>
      </c>
      <c r="G285" s="16">
        <f>G137/365*założenia!$C144/(założenia!$C120/365)</f>
        <v>361495.40140845074</v>
      </c>
      <c r="H285" s="16">
        <f>H137/365*założenia!$C144/(założenia!$C120/365)</f>
        <v>375232.22535211267</v>
      </c>
      <c r="I285" s="16">
        <f>I137/365*założenia!$C144/(założenia!$C120/365)</f>
        <v>389115.81690140843</v>
      </c>
      <c r="J285" s="16">
        <f>J137/365*założenia!$C144/(założenia!$C120/365)</f>
        <v>402345.75352112675</v>
      </c>
      <c r="K285" s="16">
        <f>K137/365*założenia!$C144/(założenia!$C120/365)</f>
        <v>415220.81690140849</v>
      </c>
      <c r="L285" s="16">
        <f>L137/365*założenia!$C144/(założenia!$C120/365)</f>
        <v>428092.66197183105</v>
      </c>
      <c r="M285" s="16">
        <f>M137/365*założenia!$C144/(założenia!$C120/365)</f>
        <v>440935.44366197183</v>
      </c>
      <c r="N285" s="16">
        <f>N137/365*założenia!$C144/(założenia!$C120/365)</f>
        <v>453722.57042253524</v>
      </c>
      <c r="O285" s="16">
        <f>O137/365*założenia!$C144/(założenia!$C120/365)</f>
        <v>466880.52816901408</v>
      </c>
      <c r="P285" s="16">
        <f>P137/365*założenia!$C144/(założenia!$C120/365)</f>
        <v>480420.06338028173</v>
      </c>
      <c r="Q285" s="16">
        <f>Q137/365*założenia!$C144/(założenia!$C120/365)</f>
        <v>493871.82394366205</v>
      </c>
      <c r="R285" s="16">
        <f>R137/365*założenia!$C144/(założenia!$C120/365)</f>
        <v>507700.23239436629</v>
      </c>
      <c r="S285" s="16">
        <f>S137/365*założenia!$C144/(założenia!$C120/365)</f>
        <v>521915.83802816906</v>
      </c>
      <c r="T285" s="16">
        <f>T137/365*założenia!$C144/(założenia!$C120/365)</f>
        <v>536007.56338028167</v>
      </c>
      <c r="U285" s="16">
        <f>U137/365*założenia!$C144/(założenia!$C120/365)</f>
        <v>550479.76760563382</v>
      </c>
      <c r="V285" s="16">
        <f>V137/365*założenia!$C144/(założenia!$C120/365)</f>
        <v>564792.23943661968</v>
      </c>
      <c r="W285" s="16">
        <f>W137/365*założenia!$C144/(założenia!$C120/365)</f>
        <v>578912.04225352115</v>
      </c>
      <c r="X285" s="16">
        <f>X137/365*założenia!$C144/(założenia!$C120/365)</f>
        <v>593384.84507042263</v>
      </c>
      <c r="Y285" s="16">
        <f>Y137/365*założenia!$C144/(założenia!$C120/365)</f>
        <v>607626.08450704231</v>
      </c>
      <c r="Z285" s="16">
        <f>Z137/365*założenia!$C144/(założenia!$C120/365)</f>
        <v>622209.11267605633</v>
      </c>
      <c r="AA285" s="16">
        <f>AA137/365*założenia!$C144/(założenia!$C120/365)</f>
        <v>637142.13380281697</v>
      </c>
      <c r="AB285" s="16">
        <f>AB137/365*założenia!$C144/(założenia!$C120/365)</f>
        <v>651796.40140845068</v>
      </c>
      <c r="AC285" s="16">
        <f>AC137/365*założenia!$C144/(założenia!$C120/365)</f>
        <v>666787.71830985916</v>
      </c>
      <c r="AD285" s="16">
        <f>AD137/365*założenia!$C144/(założenia!$C120/365)</f>
        <v>682123.838028169</v>
      </c>
      <c r="AE285" s="16">
        <f>AE137/365*założenia!$C144/(założenia!$C120/365)</f>
        <v>697812.68309859163</v>
      </c>
      <c r="AF285" s="16">
        <f>AF137/365*założenia!$C144/(założenia!$C120/365)</f>
        <v>713862.37323943665</v>
      </c>
      <c r="AG285" s="5"/>
      <c r="AH285" s="5"/>
      <c r="AI285" s="5"/>
      <c r="AJ285" s="5"/>
      <c r="AK285" s="5"/>
      <c r="AL285" s="5"/>
      <c r="AM285" s="5"/>
      <c r="AN285" s="5"/>
      <c r="AO285" s="5"/>
      <c r="AP285" s="5"/>
    </row>
    <row r="286" spans="2:42" ht="15" x14ac:dyDescent="0.25">
      <c r="B286" s="8" t="s">
        <v>40</v>
      </c>
      <c r="C286" s="16">
        <f>C137/365*założenia!$C145/(założenia!$C120/365)</f>
        <v>1034000.0000000001</v>
      </c>
      <c r="D286" s="16">
        <f>D137/365*założenia!$C145/(założenia!$C120/365)</f>
        <v>1072258.0046948357</v>
      </c>
      <c r="E286" s="16">
        <f>E137/365*założenia!$C145/(założenia!$C120/365)</f>
        <v>1114076.0563380281</v>
      </c>
      <c r="F286" s="16">
        <f>F137/365*założenia!$C145/(założenia!$C120/365)</f>
        <v>1158639.1079812208</v>
      </c>
      <c r="G286" s="16">
        <f>G137/365*założenia!$C145/(założenia!$C120/365)</f>
        <v>1204984.6713615025</v>
      </c>
      <c r="H286" s="16">
        <f>H137/365*założenia!$C145/(założenia!$C120/365)</f>
        <v>1250774.0845070421</v>
      </c>
      <c r="I286" s="16">
        <f>I137/365*założenia!$C145/(założenia!$C120/365)</f>
        <v>1297052.7230046948</v>
      </c>
      <c r="J286" s="16">
        <f>J137/365*założenia!$C145/(założenia!$C120/365)</f>
        <v>1341152.5117370894</v>
      </c>
      <c r="K286" s="16">
        <f>K137/365*założenia!$C145/(założenia!$C120/365)</f>
        <v>1384069.3896713615</v>
      </c>
      <c r="L286" s="16">
        <f>L137/365*założenia!$C145/(założenia!$C120/365)</f>
        <v>1426975.5399061034</v>
      </c>
      <c r="M286" s="16">
        <f>M137/365*założenia!$C145/(założenia!$C120/365)</f>
        <v>1469784.8122065731</v>
      </c>
      <c r="N286" s="16">
        <f>N137/365*założenia!$C145/(założenia!$C120/365)</f>
        <v>1512408.5680751177</v>
      </c>
      <c r="O286" s="16">
        <f>O137/365*założenia!$C145/(założenia!$C120/365)</f>
        <v>1556268.4272300471</v>
      </c>
      <c r="P286" s="16">
        <f>P137/365*założenia!$C145/(założenia!$C120/365)</f>
        <v>1601400.2112676057</v>
      </c>
      <c r="Q286" s="16">
        <f>Q137/365*założenia!$C145/(założenia!$C120/365)</f>
        <v>1646239.41314554</v>
      </c>
      <c r="R286" s="16">
        <f>R137/365*założenia!$C145/(założenia!$C120/365)</f>
        <v>1692334.1079812208</v>
      </c>
      <c r="S286" s="16">
        <f>S137/365*założenia!$C145/(założenia!$C120/365)</f>
        <v>1739719.4600938968</v>
      </c>
      <c r="T286" s="16">
        <f>T137/365*założenia!$C145/(założenia!$C120/365)</f>
        <v>1786691.8779342722</v>
      </c>
      <c r="U286" s="16">
        <f>U137/365*założenia!$C145/(założenia!$C120/365)</f>
        <v>1834932.5586854462</v>
      </c>
      <c r="V286" s="16">
        <f>V137/365*założenia!$C145/(założenia!$C120/365)</f>
        <v>1882640.7981220658</v>
      </c>
      <c r="W286" s="16">
        <f>W137/365*założenia!$C145/(założenia!$C120/365)</f>
        <v>1929706.8075117371</v>
      </c>
      <c r="X286" s="16">
        <f>X137/365*założenia!$C145/(założenia!$C120/365)</f>
        <v>1977949.4835680753</v>
      </c>
      <c r="Y286" s="16">
        <f>Y137/365*założenia!$C145/(założenia!$C120/365)</f>
        <v>2025420.281690141</v>
      </c>
      <c r="Z286" s="16">
        <f>Z137/365*założenia!$C145/(założenia!$C120/365)</f>
        <v>2074030.3755868543</v>
      </c>
      <c r="AA286" s="16">
        <f>AA137/365*założenia!$C145/(założenia!$C120/365)</f>
        <v>2123807.1126760566</v>
      </c>
      <c r="AB286" s="16">
        <f>AB137/365*założenia!$C145/(założenia!$C120/365)</f>
        <v>2172654.6713615023</v>
      </c>
      <c r="AC286" s="16">
        <f>AC137/365*założenia!$C145/(założenia!$C120/365)</f>
        <v>2222625.7276995308</v>
      </c>
      <c r="AD286" s="16">
        <f>AD137/365*założenia!$C145/(założenia!$C120/365)</f>
        <v>2273746.1267605633</v>
      </c>
      <c r="AE286" s="16">
        <f>AE137/365*założenia!$C145/(założenia!$C120/365)</f>
        <v>2326042.276995305</v>
      </c>
      <c r="AF286" s="16">
        <f>AF137/365*założenia!$C145/(założenia!$C120/365)</f>
        <v>2379541.2441314557</v>
      </c>
      <c r="AG286" s="5"/>
      <c r="AH286" s="5"/>
      <c r="AI286" s="5"/>
      <c r="AJ286" s="5"/>
      <c r="AK286" s="5"/>
      <c r="AL286" s="5"/>
      <c r="AM286" s="5"/>
      <c r="AN286" s="5"/>
      <c r="AO286" s="5"/>
      <c r="AP286" s="5"/>
    </row>
    <row r="287" spans="2:42" ht="15" x14ac:dyDescent="0.25">
      <c r="B287" s="8" t="s">
        <v>41</v>
      </c>
      <c r="C287" s="16">
        <f>C579</f>
        <v>8309700</v>
      </c>
      <c r="D287" s="16">
        <f t="shared" ref="D287:Q287" si="309">D579</f>
        <v>8972281.5985915493</v>
      </c>
      <c r="E287" s="16">
        <f t="shared" si="309"/>
        <v>10011922.183098592</v>
      </c>
      <c r="F287" s="16">
        <f t="shared" si="309"/>
        <v>11508385.267605634</v>
      </c>
      <c r="G287" s="16">
        <f t="shared" si="309"/>
        <v>13434462.598591549</v>
      </c>
      <c r="H287" s="16">
        <f t="shared" si="309"/>
        <v>15754516.774647888</v>
      </c>
      <c r="I287" s="16">
        <f t="shared" si="309"/>
        <v>18458567.183098592</v>
      </c>
      <c r="J287" s="16">
        <f t="shared" si="309"/>
        <v>21467481.246478874</v>
      </c>
      <c r="K287" s="16">
        <f t="shared" si="309"/>
        <v>24726377.183098592</v>
      </c>
      <c r="L287" s="16">
        <f t="shared" si="309"/>
        <v>28210247.33802817</v>
      </c>
      <c r="M287" s="16">
        <f t="shared" si="309"/>
        <v>31891533.556338027</v>
      </c>
      <c r="N287" s="16">
        <f t="shared" si="309"/>
        <v>35739661.429577462</v>
      </c>
      <c r="O287" s="16">
        <f t="shared" si="309"/>
        <v>39759987.471830986</v>
      </c>
      <c r="P287" s="16">
        <f t="shared" si="309"/>
        <v>43958476.936619721</v>
      </c>
      <c r="Q287" s="16">
        <f t="shared" si="309"/>
        <v>48299981.17605634</v>
      </c>
      <c r="R287" s="16">
        <f t="shared" ref="R287:AF287" si="310">R579</f>
        <v>52788037.767605633</v>
      </c>
      <c r="S287" s="16">
        <f t="shared" si="310"/>
        <v>57426749.16197183</v>
      </c>
      <c r="T287" s="16">
        <f t="shared" si="310"/>
        <v>62175450.436619714</v>
      </c>
      <c r="U287" s="16">
        <f t="shared" si="310"/>
        <v>67035487.23239436</v>
      </c>
      <c r="V287" s="16">
        <f t="shared" si="310"/>
        <v>71961375.760563374</v>
      </c>
      <c r="W287" s="16">
        <f t="shared" si="310"/>
        <v>76903360.957746476</v>
      </c>
      <c r="X287" s="16">
        <f t="shared" si="310"/>
        <v>81857658.154929578</v>
      </c>
      <c r="Y287" s="16">
        <f t="shared" si="310"/>
        <v>86769804.915492952</v>
      </c>
      <c r="Z287" s="16">
        <f t="shared" si="310"/>
        <v>91633084.887323946</v>
      </c>
      <c r="AA287" s="16">
        <f t="shared" si="310"/>
        <v>96441056.866197184</v>
      </c>
      <c r="AB287" s="16">
        <f t="shared" si="310"/>
        <v>101132181.59859155</v>
      </c>
      <c r="AC287" s="16">
        <f t="shared" si="310"/>
        <v>105696189.28169015</v>
      </c>
      <c r="AD287" s="16">
        <f t="shared" si="310"/>
        <v>110123002.16197184</v>
      </c>
      <c r="AE287" s="16">
        <f t="shared" si="310"/>
        <v>114402107.31690142</v>
      </c>
      <c r="AF287" s="16">
        <f t="shared" si="310"/>
        <v>118522546.62676057</v>
      </c>
      <c r="AG287" s="5"/>
      <c r="AH287" s="5"/>
      <c r="AI287" s="5"/>
      <c r="AJ287" s="5"/>
      <c r="AK287" s="5"/>
      <c r="AL287" s="5"/>
      <c r="AM287" s="5"/>
      <c r="AN287" s="5"/>
      <c r="AO287" s="5"/>
      <c r="AP287" s="5"/>
    </row>
    <row r="288" spans="2:42" ht="30" x14ac:dyDescent="0.25">
      <c r="B288" s="8" t="s">
        <v>42</v>
      </c>
      <c r="C288" s="16">
        <f>założenia!$C147</f>
        <v>0</v>
      </c>
      <c r="D288" s="16">
        <f>założenia!$C147</f>
        <v>0</v>
      </c>
      <c r="E288" s="16">
        <f>założenia!$C147</f>
        <v>0</v>
      </c>
      <c r="F288" s="16">
        <f>założenia!$C147</f>
        <v>0</v>
      </c>
      <c r="G288" s="16">
        <f>założenia!$C147</f>
        <v>0</v>
      </c>
      <c r="H288" s="16">
        <f>założenia!$C147</f>
        <v>0</v>
      </c>
      <c r="I288" s="16">
        <f>założenia!$C147</f>
        <v>0</v>
      </c>
      <c r="J288" s="16">
        <f>założenia!$C147</f>
        <v>0</v>
      </c>
      <c r="K288" s="16">
        <f>założenia!$C147</f>
        <v>0</v>
      </c>
      <c r="L288" s="16">
        <f>założenia!$C147</f>
        <v>0</v>
      </c>
      <c r="M288" s="16">
        <f>założenia!$C147</f>
        <v>0</v>
      </c>
      <c r="N288" s="16">
        <f>założenia!$C147</f>
        <v>0</v>
      </c>
      <c r="O288" s="16">
        <f>założenia!$C147</f>
        <v>0</v>
      </c>
      <c r="P288" s="16">
        <f>założenia!$C147</f>
        <v>0</v>
      </c>
      <c r="Q288" s="16">
        <f>założenia!$C147</f>
        <v>0</v>
      </c>
      <c r="R288" s="16">
        <f>założenia!$C147</f>
        <v>0</v>
      </c>
      <c r="S288" s="16">
        <f>założenia!$C147</f>
        <v>0</v>
      </c>
      <c r="T288" s="16">
        <f>założenia!$C147</f>
        <v>0</v>
      </c>
      <c r="U288" s="16">
        <f>założenia!$C147</f>
        <v>0</v>
      </c>
      <c r="V288" s="16">
        <f>założenia!$C147</f>
        <v>0</v>
      </c>
      <c r="W288" s="16">
        <f>założenia!$C147</f>
        <v>0</v>
      </c>
      <c r="X288" s="16">
        <f>założenia!$C147</f>
        <v>0</v>
      </c>
      <c r="Y288" s="16">
        <f>założenia!$C147</f>
        <v>0</v>
      </c>
      <c r="Z288" s="16">
        <f>założenia!$C147</f>
        <v>0</v>
      </c>
      <c r="AA288" s="16">
        <f>założenia!$C147</f>
        <v>0</v>
      </c>
      <c r="AB288" s="16">
        <f>założenia!$C147</f>
        <v>0</v>
      </c>
      <c r="AC288" s="16">
        <f>założenia!$C147</f>
        <v>0</v>
      </c>
      <c r="AD288" s="16">
        <f>założenia!$C147</f>
        <v>0</v>
      </c>
      <c r="AE288" s="16">
        <f>założenia!$C147</f>
        <v>0</v>
      </c>
      <c r="AF288" s="16">
        <f>założenia!$C147</f>
        <v>0</v>
      </c>
      <c r="AG288" s="5"/>
      <c r="AH288" s="5"/>
      <c r="AI288" s="5"/>
      <c r="AJ288" s="5"/>
      <c r="AK288" s="5"/>
      <c r="AL288" s="5"/>
      <c r="AM288" s="5"/>
      <c r="AN288" s="5"/>
      <c r="AO288" s="5"/>
      <c r="AP288" s="5"/>
    </row>
    <row r="289" spans="2:42" ht="15" x14ac:dyDescent="0.25">
      <c r="B289" s="23" t="s">
        <v>43</v>
      </c>
      <c r="C289" s="19">
        <f>C278+C284</f>
        <v>59553900</v>
      </c>
      <c r="D289" s="19">
        <f t="shared" ref="D289:Q289" si="311">D278+D284</f>
        <v>60166217.004694834</v>
      </c>
      <c r="E289" s="19">
        <f t="shared" si="311"/>
        <v>61160221.056338027</v>
      </c>
      <c r="F289" s="19">
        <f t="shared" si="311"/>
        <v>62614616.10798122</v>
      </c>
      <c r="G289" s="19">
        <f t="shared" si="311"/>
        <v>64500942.671361506</v>
      </c>
      <c r="H289" s="19">
        <f t="shared" si="311"/>
        <v>66780523.084507041</v>
      </c>
      <c r="I289" s="19">
        <f t="shared" si="311"/>
        <v>69444735.723004699</v>
      </c>
      <c r="J289" s="19">
        <f t="shared" si="311"/>
        <v>72410979.511737093</v>
      </c>
      <c r="K289" s="19">
        <f t="shared" si="311"/>
        <v>75625667.389671355</v>
      </c>
      <c r="L289" s="19">
        <f t="shared" si="311"/>
        <v>79065315.539906099</v>
      </c>
      <c r="M289" s="19">
        <f t="shared" si="311"/>
        <v>82702253.812206566</v>
      </c>
      <c r="N289" s="19">
        <f t="shared" si="311"/>
        <v>86505792.56807512</v>
      </c>
      <c r="O289" s="19">
        <f t="shared" si="311"/>
        <v>90483136.427230045</v>
      </c>
      <c r="P289" s="19">
        <f t="shared" si="311"/>
        <v>94640297.211267605</v>
      </c>
      <c r="Q289" s="19">
        <f t="shared" si="311"/>
        <v>98940092.413145542</v>
      </c>
      <c r="R289" s="19">
        <f t="shared" ref="R289:AF289" si="312">R278+R284</f>
        <v>103388072.10798122</v>
      </c>
      <c r="S289" s="19">
        <f t="shared" si="312"/>
        <v>107988384.46009389</v>
      </c>
      <c r="T289" s="19">
        <f t="shared" si="312"/>
        <v>112698149.87793428</v>
      </c>
      <c r="U289" s="19">
        <f t="shared" si="312"/>
        <v>117520899.55868544</v>
      </c>
      <c r="V289" s="19">
        <f t="shared" si="312"/>
        <v>122408808.79812206</v>
      </c>
      <c r="W289" s="19">
        <f t="shared" si="312"/>
        <v>127311979.80751173</v>
      </c>
      <c r="X289" s="19">
        <f t="shared" si="312"/>
        <v>132228992.48356807</v>
      </c>
      <c r="Y289" s="19">
        <f t="shared" si="312"/>
        <v>137102851.28169012</v>
      </c>
      <c r="Z289" s="19">
        <f t="shared" si="312"/>
        <v>141929324.37558687</v>
      </c>
      <c r="AA289" s="19">
        <f t="shared" si="312"/>
        <v>146702006.11267605</v>
      </c>
      <c r="AB289" s="19">
        <f t="shared" si="312"/>
        <v>151356632.67136151</v>
      </c>
      <c r="AC289" s="19">
        <f t="shared" si="312"/>
        <v>155885602.72769955</v>
      </c>
      <c r="AD289" s="19">
        <f t="shared" si="312"/>
        <v>160278872.12676057</v>
      </c>
      <c r="AE289" s="19">
        <f t="shared" si="312"/>
        <v>164525962.2769953</v>
      </c>
      <c r="AF289" s="19">
        <f t="shared" si="312"/>
        <v>168615950.24413145</v>
      </c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r="290" spans="2:42" ht="15" x14ac:dyDescent="0.25">
      <c r="B290" s="23" t="s">
        <v>44</v>
      </c>
      <c r="C290" s="19">
        <f>C291+C292+C293+C294+C295+C296+C297+C298</f>
        <v>58519900</v>
      </c>
      <c r="D290" s="19">
        <f t="shared" ref="D290:Q290" si="313">D291+D292+D293+D294+D295+D296+D297+D298</f>
        <v>59093959</v>
      </c>
      <c r="E290" s="19">
        <f t="shared" si="313"/>
        <v>60046145</v>
      </c>
      <c r="F290" s="19">
        <f t="shared" si="313"/>
        <v>61455977</v>
      </c>
      <c r="G290" s="19">
        <f t="shared" si="313"/>
        <v>63295958</v>
      </c>
      <c r="H290" s="19">
        <f t="shared" si="313"/>
        <v>65529749</v>
      </c>
      <c r="I290" s="19">
        <f t="shared" si="313"/>
        <v>68147683</v>
      </c>
      <c r="J290" s="19">
        <f t="shared" si="313"/>
        <v>71069827</v>
      </c>
      <c r="K290" s="19">
        <f t="shared" si="313"/>
        <v>74241598</v>
      </c>
      <c r="L290" s="19">
        <f t="shared" si="313"/>
        <v>77638340</v>
      </c>
      <c r="M290" s="19">
        <f t="shared" si="313"/>
        <v>81232469</v>
      </c>
      <c r="N290" s="19">
        <f t="shared" si="313"/>
        <v>84993384</v>
      </c>
      <c r="O290" s="19">
        <f t="shared" si="313"/>
        <v>88926868</v>
      </c>
      <c r="P290" s="19">
        <f t="shared" si="313"/>
        <v>93038897</v>
      </c>
      <c r="Q290" s="19">
        <f t="shared" si="313"/>
        <v>97293853</v>
      </c>
      <c r="R290" s="19">
        <f t="shared" ref="R290:AF290" si="314">R291+R292+R293+R294+R295+R296+R297+R298</f>
        <v>101695738</v>
      </c>
      <c r="S290" s="19">
        <f t="shared" si="314"/>
        <v>106248665</v>
      </c>
      <c r="T290" s="19">
        <f t="shared" si="314"/>
        <v>110911458</v>
      </c>
      <c r="U290" s="19">
        <f t="shared" si="314"/>
        <v>115685967</v>
      </c>
      <c r="V290" s="19">
        <f t="shared" si="314"/>
        <v>120526168</v>
      </c>
      <c r="W290" s="19">
        <f t="shared" si="314"/>
        <v>125382273</v>
      </c>
      <c r="X290" s="19">
        <f t="shared" si="314"/>
        <v>130251043</v>
      </c>
      <c r="Y290" s="19">
        <f t="shared" si="314"/>
        <v>135077431</v>
      </c>
      <c r="Z290" s="19">
        <f t="shared" si="314"/>
        <v>139855294</v>
      </c>
      <c r="AA290" s="19">
        <f t="shared" si="314"/>
        <v>144578199</v>
      </c>
      <c r="AB290" s="19">
        <f t="shared" si="314"/>
        <v>149183978</v>
      </c>
      <c r="AC290" s="19">
        <f t="shared" si="314"/>
        <v>153662977</v>
      </c>
      <c r="AD290" s="19">
        <f t="shared" si="314"/>
        <v>158005126</v>
      </c>
      <c r="AE290" s="19">
        <f t="shared" si="314"/>
        <v>162199920</v>
      </c>
      <c r="AF290" s="19">
        <f t="shared" si="314"/>
        <v>166236409</v>
      </c>
      <c r="AG290" s="5"/>
      <c r="AH290" s="5"/>
      <c r="AI290" s="5"/>
      <c r="AJ290" s="5"/>
      <c r="AK290" s="5"/>
      <c r="AL290" s="5"/>
      <c r="AM290" s="5"/>
      <c r="AN290" s="5"/>
      <c r="AO290" s="5"/>
      <c r="AP290" s="5"/>
    </row>
    <row r="291" spans="2:42" ht="15" x14ac:dyDescent="0.25">
      <c r="B291" s="8" t="s">
        <v>45</v>
      </c>
      <c r="C291" s="16">
        <f>założenia!$C150+założenia!C156</f>
        <v>58300000</v>
      </c>
      <c r="D291" s="16">
        <f>C291+C297</f>
        <v>58519900</v>
      </c>
      <c r="E291" s="16">
        <f t="shared" ref="E291:Q291" si="315">D291+D297</f>
        <v>59093959</v>
      </c>
      <c r="F291" s="16">
        <f t="shared" si="315"/>
        <v>60046145</v>
      </c>
      <c r="G291" s="16">
        <f t="shared" si="315"/>
        <v>61455977</v>
      </c>
      <c r="H291" s="16">
        <f t="shared" si="315"/>
        <v>63295958</v>
      </c>
      <c r="I291" s="16">
        <f t="shared" si="315"/>
        <v>65529749</v>
      </c>
      <c r="J291" s="16">
        <f t="shared" si="315"/>
        <v>68147683</v>
      </c>
      <c r="K291" s="16">
        <f t="shared" si="315"/>
        <v>71069827</v>
      </c>
      <c r="L291" s="16">
        <f t="shared" si="315"/>
        <v>74241598</v>
      </c>
      <c r="M291" s="16">
        <f t="shared" si="315"/>
        <v>77638340</v>
      </c>
      <c r="N291" s="16">
        <f t="shared" si="315"/>
        <v>81232469</v>
      </c>
      <c r="O291" s="16">
        <f t="shared" si="315"/>
        <v>84993384</v>
      </c>
      <c r="P291" s="16">
        <f t="shared" si="315"/>
        <v>88926868</v>
      </c>
      <c r="Q291" s="16">
        <f t="shared" si="315"/>
        <v>93038897</v>
      </c>
      <c r="R291" s="16">
        <f t="shared" ref="R291" si="316">Q291+Q297</f>
        <v>97293853</v>
      </c>
      <c r="S291" s="16">
        <f t="shared" ref="S291" si="317">R291+R297</f>
        <v>101695738</v>
      </c>
      <c r="T291" s="16">
        <f t="shared" ref="T291" si="318">S291+S297</f>
        <v>106248665</v>
      </c>
      <c r="U291" s="16">
        <f t="shared" ref="U291" si="319">T291+T297</f>
        <v>110911458</v>
      </c>
      <c r="V291" s="16">
        <f t="shared" ref="V291" si="320">U291+U297</f>
        <v>115685967</v>
      </c>
      <c r="W291" s="16">
        <f t="shared" ref="W291" si="321">V291+V297</f>
        <v>120526168</v>
      </c>
      <c r="X291" s="16">
        <f t="shared" ref="X291" si="322">W291+W297</f>
        <v>125382273</v>
      </c>
      <c r="Y291" s="16">
        <f t="shared" ref="Y291" si="323">X291+X297</f>
        <v>130251043</v>
      </c>
      <c r="Z291" s="16">
        <f t="shared" ref="Z291" si="324">Y291+Y297</f>
        <v>135077431</v>
      </c>
      <c r="AA291" s="16">
        <f t="shared" ref="AA291" si="325">Z291+Z297</f>
        <v>139855294</v>
      </c>
      <c r="AB291" s="16">
        <f t="shared" ref="AB291" si="326">AA291+AA297</f>
        <v>144578199</v>
      </c>
      <c r="AC291" s="16">
        <f t="shared" ref="AC291" si="327">AB291+AB297</f>
        <v>149183978</v>
      </c>
      <c r="AD291" s="16">
        <f t="shared" ref="AD291" si="328">AC291+AC297</f>
        <v>153662977</v>
      </c>
      <c r="AE291" s="16">
        <f t="shared" ref="AE291" si="329">AD291+AD297</f>
        <v>158005126</v>
      </c>
      <c r="AF291" s="16">
        <f t="shared" ref="AF291" si="330">AE291+AE297</f>
        <v>162199920</v>
      </c>
      <c r="AG291" s="5"/>
      <c r="AH291" s="5"/>
      <c r="AI291" s="5"/>
      <c r="AJ291" s="5"/>
      <c r="AK291" s="5"/>
      <c r="AL291" s="5"/>
      <c r="AM291" s="5"/>
      <c r="AN291" s="5"/>
      <c r="AO291" s="5"/>
      <c r="AP291" s="5"/>
    </row>
    <row r="292" spans="2:42" ht="30" x14ac:dyDescent="0.25">
      <c r="B292" s="8" t="s">
        <v>46</v>
      </c>
      <c r="C292" s="16">
        <f>założenia!$C151</f>
        <v>0</v>
      </c>
      <c r="D292" s="16">
        <v>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>
        <v>0</v>
      </c>
      <c r="T292" s="16">
        <v>0</v>
      </c>
      <c r="U292" s="16">
        <v>0</v>
      </c>
      <c r="V292" s="16">
        <v>0</v>
      </c>
      <c r="W292" s="16">
        <v>0</v>
      </c>
      <c r="X292" s="16">
        <v>0</v>
      </c>
      <c r="Y292" s="16">
        <v>0</v>
      </c>
      <c r="Z292" s="16">
        <v>0</v>
      </c>
      <c r="AA292" s="16">
        <v>0</v>
      </c>
      <c r="AB292" s="16">
        <v>0</v>
      </c>
      <c r="AC292" s="16">
        <v>0</v>
      </c>
      <c r="AD292" s="16">
        <v>0</v>
      </c>
      <c r="AE292" s="16">
        <v>0</v>
      </c>
      <c r="AF292" s="16">
        <v>0</v>
      </c>
      <c r="AG292" s="5"/>
      <c r="AH292" s="5"/>
      <c r="AI292" s="5"/>
      <c r="AJ292" s="5"/>
      <c r="AK292" s="5"/>
      <c r="AL292" s="5"/>
      <c r="AM292" s="5"/>
      <c r="AN292" s="5"/>
      <c r="AO292" s="5"/>
      <c r="AP292" s="5"/>
    </row>
    <row r="293" spans="2:42" ht="15" x14ac:dyDescent="0.25">
      <c r="B293" s="8" t="s">
        <v>149</v>
      </c>
      <c r="C293" s="16">
        <f>założenia!$C152</f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16">
        <v>0</v>
      </c>
      <c r="T293" s="16">
        <v>0</v>
      </c>
      <c r="U293" s="16">
        <v>0</v>
      </c>
      <c r="V293" s="16">
        <v>0</v>
      </c>
      <c r="W293" s="16">
        <v>0</v>
      </c>
      <c r="X293" s="16">
        <v>0</v>
      </c>
      <c r="Y293" s="16">
        <v>0</v>
      </c>
      <c r="Z293" s="16">
        <v>0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0</v>
      </c>
      <c r="AG293" s="5"/>
      <c r="AH293" s="5"/>
      <c r="AI293" s="5"/>
      <c r="AJ293" s="5"/>
      <c r="AK293" s="5"/>
      <c r="AL293" s="5"/>
      <c r="AM293" s="5"/>
      <c r="AN293" s="5"/>
      <c r="AO293" s="5"/>
      <c r="AP293" s="5"/>
    </row>
    <row r="294" spans="2:42" ht="15" x14ac:dyDescent="0.25">
      <c r="B294" s="8" t="s">
        <v>47</v>
      </c>
      <c r="C294" s="16">
        <f>założenia!$C153</f>
        <v>0</v>
      </c>
      <c r="D294" s="16">
        <v>0</v>
      </c>
      <c r="E294" s="16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  <c r="V294" s="16">
        <v>0</v>
      </c>
      <c r="W294" s="16">
        <v>0</v>
      </c>
      <c r="X294" s="16">
        <v>0</v>
      </c>
      <c r="Y294" s="16">
        <v>0</v>
      </c>
      <c r="Z294" s="16">
        <v>0</v>
      </c>
      <c r="AA294" s="16">
        <v>0</v>
      </c>
      <c r="AB294" s="16">
        <v>0</v>
      </c>
      <c r="AC294" s="16">
        <v>0</v>
      </c>
      <c r="AD294" s="16">
        <v>0</v>
      </c>
      <c r="AE294" s="16">
        <v>0</v>
      </c>
      <c r="AF294" s="16">
        <v>0</v>
      </c>
      <c r="AG294" s="5"/>
      <c r="AH294" s="5"/>
      <c r="AI294" s="5"/>
      <c r="AJ294" s="5"/>
      <c r="AK294" s="5"/>
      <c r="AL294" s="5"/>
      <c r="AM294" s="5"/>
      <c r="AN294" s="5"/>
      <c r="AO294" s="5"/>
      <c r="AP294" s="5"/>
    </row>
    <row r="295" spans="2:42" ht="15" x14ac:dyDescent="0.25">
      <c r="B295" s="8" t="s">
        <v>48</v>
      </c>
      <c r="C295" s="16">
        <f>założenia!$C154</f>
        <v>0</v>
      </c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>
        <v>0</v>
      </c>
      <c r="T295" s="16">
        <v>0</v>
      </c>
      <c r="U295" s="16">
        <v>0</v>
      </c>
      <c r="V295" s="16">
        <v>0</v>
      </c>
      <c r="W295" s="16">
        <v>0</v>
      </c>
      <c r="X295" s="16">
        <v>0</v>
      </c>
      <c r="Y295" s="16">
        <v>0</v>
      </c>
      <c r="Z295" s="16">
        <v>0</v>
      </c>
      <c r="AA295" s="16">
        <v>0</v>
      </c>
      <c r="AB295" s="16">
        <v>0</v>
      </c>
      <c r="AC295" s="16">
        <v>0</v>
      </c>
      <c r="AD295" s="16">
        <v>0</v>
      </c>
      <c r="AE295" s="16">
        <v>0</v>
      </c>
      <c r="AF295" s="16">
        <v>0</v>
      </c>
      <c r="AG295" s="5"/>
      <c r="AH295" s="5"/>
      <c r="AI295" s="5"/>
      <c r="AJ295" s="5"/>
      <c r="AK295" s="5"/>
      <c r="AL295" s="5"/>
      <c r="AM295" s="5"/>
      <c r="AN295" s="5"/>
      <c r="AO295" s="5"/>
      <c r="AP295" s="5"/>
    </row>
    <row r="296" spans="2:42" ht="15" x14ac:dyDescent="0.25">
      <c r="B296" s="8" t="s">
        <v>49</v>
      </c>
      <c r="C296" s="16">
        <v>0</v>
      </c>
      <c r="D296" s="16">
        <v>0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>
        <v>0</v>
      </c>
      <c r="T296" s="16">
        <v>0</v>
      </c>
      <c r="U296" s="16">
        <v>0</v>
      </c>
      <c r="V296" s="16">
        <v>0</v>
      </c>
      <c r="W296" s="16">
        <v>0</v>
      </c>
      <c r="X296" s="16">
        <v>0</v>
      </c>
      <c r="Y296" s="16">
        <v>0</v>
      </c>
      <c r="Z296" s="16">
        <v>0</v>
      </c>
      <c r="AA296" s="16">
        <v>0</v>
      </c>
      <c r="AB296" s="16">
        <v>0</v>
      </c>
      <c r="AC296" s="16">
        <v>0</v>
      </c>
      <c r="AD296" s="16">
        <v>0</v>
      </c>
      <c r="AE296" s="16">
        <v>0</v>
      </c>
      <c r="AF296" s="16">
        <v>0</v>
      </c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r="297" spans="2:42" ht="15" x14ac:dyDescent="0.25">
      <c r="B297" s="8" t="s">
        <v>50</v>
      </c>
      <c r="C297" s="16">
        <f t="shared" ref="C297:Q297" si="331">C149</f>
        <v>219900</v>
      </c>
      <c r="D297" s="16">
        <f t="shared" si="331"/>
        <v>574059</v>
      </c>
      <c r="E297" s="16">
        <f t="shared" si="331"/>
        <v>952186</v>
      </c>
      <c r="F297" s="16">
        <f t="shared" si="331"/>
        <v>1409832</v>
      </c>
      <c r="G297" s="16">
        <f t="shared" si="331"/>
        <v>1839981</v>
      </c>
      <c r="H297" s="16">
        <f t="shared" si="331"/>
        <v>2233791</v>
      </c>
      <c r="I297" s="16">
        <f t="shared" si="331"/>
        <v>2617934</v>
      </c>
      <c r="J297" s="16">
        <f t="shared" si="331"/>
        <v>2922144</v>
      </c>
      <c r="K297" s="16">
        <f t="shared" si="331"/>
        <v>3171771</v>
      </c>
      <c r="L297" s="16">
        <f t="shared" si="331"/>
        <v>3396742</v>
      </c>
      <c r="M297" s="16">
        <f t="shared" si="331"/>
        <v>3594129</v>
      </c>
      <c r="N297" s="16">
        <f t="shared" si="331"/>
        <v>3760915</v>
      </c>
      <c r="O297" s="16">
        <f t="shared" si="331"/>
        <v>3933484</v>
      </c>
      <c r="P297" s="16">
        <f t="shared" si="331"/>
        <v>4112029</v>
      </c>
      <c r="Q297" s="16">
        <f t="shared" si="331"/>
        <v>4254956</v>
      </c>
      <c r="R297" s="16">
        <f t="shared" ref="R297:AF297" si="332">R149</f>
        <v>4401885</v>
      </c>
      <c r="S297" s="16">
        <f t="shared" si="332"/>
        <v>4552927</v>
      </c>
      <c r="T297" s="16">
        <f t="shared" si="332"/>
        <v>4662793</v>
      </c>
      <c r="U297" s="16">
        <f t="shared" si="332"/>
        <v>4774509</v>
      </c>
      <c r="V297" s="16">
        <f t="shared" si="332"/>
        <v>4840201</v>
      </c>
      <c r="W297" s="16">
        <f t="shared" si="332"/>
        <v>4856105</v>
      </c>
      <c r="X297" s="16">
        <f t="shared" si="332"/>
        <v>4868770</v>
      </c>
      <c r="Y297" s="16">
        <f t="shared" si="332"/>
        <v>4826388</v>
      </c>
      <c r="Z297" s="16">
        <f t="shared" si="332"/>
        <v>4777863</v>
      </c>
      <c r="AA297" s="16">
        <f t="shared" si="332"/>
        <v>4722905</v>
      </c>
      <c r="AB297" s="16">
        <f t="shared" si="332"/>
        <v>4605779</v>
      </c>
      <c r="AC297" s="16">
        <f t="shared" si="332"/>
        <v>4478999</v>
      </c>
      <c r="AD297" s="16">
        <f t="shared" si="332"/>
        <v>4342149</v>
      </c>
      <c r="AE297" s="16">
        <f t="shared" si="332"/>
        <v>4194794</v>
      </c>
      <c r="AF297" s="16">
        <f t="shared" si="332"/>
        <v>4036489</v>
      </c>
      <c r="AG297" s="5"/>
      <c r="AH297" s="5"/>
      <c r="AI297" s="5"/>
      <c r="AJ297" s="5"/>
      <c r="AK297" s="5"/>
      <c r="AL297" s="5"/>
      <c r="AM297" s="5"/>
      <c r="AN297" s="5"/>
      <c r="AO297" s="5"/>
      <c r="AP297" s="5"/>
    </row>
    <row r="298" spans="2:42" ht="30" x14ac:dyDescent="0.25">
      <c r="B298" s="8" t="s">
        <v>51</v>
      </c>
      <c r="C298" s="16">
        <v>0</v>
      </c>
      <c r="D298" s="16">
        <v>0</v>
      </c>
      <c r="E298" s="16">
        <v>0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  <c r="V298" s="16">
        <v>0</v>
      </c>
      <c r="W298" s="16">
        <v>0</v>
      </c>
      <c r="X298" s="16">
        <v>0</v>
      </c>
      <c r="Y298" s="16">
        <v>0</v>
      </c>
      <c r="Z298" s="16">
        <v>0</v>
      </c>
      <c r="AA298" s="16">
        <v>0</v>
      </c>
      <c r="AB298" s="16">
        <v>0</v>
      </c>
      <c r="AC298" s="16">
        <v>0</v>
      </c>
      <c r="AD298" s="16">
        <v>0</v>
      </c>
      <c r="AE298" s="16">
        <v>0</v>
      </c>
      <c r="AF298" s="16">
        <v>0</v>
      </c>
      <c r="AG298" s="5"/>
      <c r="AH298" s="5"/>
      <c r="AI298" s="5"/>
      <c r="AJ298" s="5"/>
      <c r="AK298" s="5"/>
      <c r="AL298" s="5"/>
      <c r="AM298" s="5"/>
      <c r="AN298" s="5"/>
      <c r="AO298" s="5"/>
      <c r="AP298" s="5"/>
    </row>
    <row r="299" spans="2:42" ht="30" x14ac:dyDescent="0.25">
      <c r="B299" s="23" t="s">
        <v>52</v>
      </c>
      <c r="C299" s="19">
        <f>C300+C301+C302+C303</f>
        <v>1034000.0000000001</v>
      </c>
      <c r="D299" s="19">
        <f t="shared" ref="D299:Q299" si="333">D300+D301+D302+D303</f>
        <v>1072258.0046948357</v>
      </c>
      <c r="E299" s="19">
        <f t="shared" si="333"/>
        <v>1114076.0563380281</v>
      </c>
      <c r="F299" s="19">
        <f t="shared" si="333"/>
        <v>1158639.1079812208</v>
      </c>
      <c r="G299" s="19">
        <f t="shared" si="333"/>
        <v>1204984.6713615025</v>
      </c>
      <c r="H299" s="19">
        <f t="shared" si="333"/>
        <v>1250774.0845070421</v>
      </c>
      <c r="I299" s="19">
        <f t="shared" si="333"/>
        <v>1297052.7230046948</v>
      </c>
      <c r="J299" s="19">
        <f t="shared" si="333"/>
        <v>1341152.5117370894</v>
      </c>
      <c r="K299" s="19">
        <f t="shared" si="333"/>
        <v>1384069.3896713615</v>
      </c>
      <c r="L299" s="19">
        <f t="shared" si="333"/>
        <v>1426975.5399061034</v>
      </c>
      <c r="M299" s="19">
        <f t="shared" si="333"/>
        <v>1469784.8122065731</v>
      </c>
      <c r="N299" s="19">
        <f t="shared" si="333"/>
        <v>1512408.5680751177</v>
      </c>
      <c r="O299" s="19">
        <f t="shared" si="333"/>
        <v>1556268.4272300471</v>
      </c>
      <c r="P299" s="19">
        <f t="shared" si="333"/>
        <v>1601400.2112676057</v>
      </c>
      <c r="Q299" s="19">
        <f t="shared" si="333"/>
        <v>1646239.41314554</v>
      </c>
      <c r="R299" s="19">
        <f t="shared" ref="R299:AF299" si="334">R300+R301+R302+R303</f>
        <v>1692334.1079812208</v>
      </c>
      <c r="S299" s="19">
        <f t="shared" si="334"/>
        <v>1739719.4600938968</v>
      </c>
      <c r="T299" s="19">
        <f t="shared" si="334"/>
        <v>1786691.8779342722</v>
      </c>
      <c r="U299" s="19">
        <f t="shared" si="334"/>
        <v>1834932.5586854462</v>
      </c>
      <c r="V299" s="19">
        <f t="shared" si="334"/>
        <v>1882640.7981220658</v>
      </c>
      <c r="W299" s="19">
        <f t="shared" si="334"/>
        <v>1929706.8075117371</v>
      </c>
      <c r="X299" s="19">
        <f t="shared" si="334"/>
        <v>1977949.4835680753</v>
      </c>
      <c r="Y299" s="19">
        <f t="shared" si="334"/>
        <v>2025420.281690141</v>
      </c>
      <c r="Z299" s="19">
        <f t="shared" si="334"/>
        <v>2074030.3755868543</v>
      </c>
      <c r="AA299" s="19">
        <f t="shared" si="334"/>
        <v>2123807.1126760566</v>
      </c>
      <c r="AB299" s="19">
        <f t="shared" si="334"/>
        <v>2172654.6713615023</v>
      </c>
      <c r="AC299" s="19">
        <f t="shared" si="334"/>
        <v>2222625.7276995308</v>
      </c>
      <c r="AD299" s="19">
        <f t="shared" si="334"/>
        <v>2273746.1267605633</v>
      </c>
      <c r="AE299" s="19">
        <f t="shared" si="334"/>
        <v>2326042.276995305</v>
      </c>
      <c r="AF299" s="19">
        <f t="shared" si="334"/>
        <v>2379541.2441314557</v>
      </c>
      <c r="AG299" s="5"/>
      <c r="AH299" s="5"/>
      <c r="AI299" s="5"/>
      <c r="AJ299" s="5"/>
      <c r="AK299" s="5"/>
      <c r="AL299" s="5"/>
      <c r="AM299" s="5"/>
      <c r="AN299" s="5"/>
      <c r="AO299" s="5"/>
      <c r="AP299" s="5"/>
    </row>
    <row r="300" spans="2:42" ht="15" x14ac:dyDescent="0.25">
      <c r="B300" s="8" t="s">
        <v>53</v>
      </c>
      <c r="C300" s="16">
        <f>założenia!$C159</f>
        <v>0</v>
      </c>
      <c r="D300" s="16">
        <f>założenia!$C159</f>
        <v>0</v>
      </c>
      <c r="E300" s="16">
        <f>założenia!$C159</f>
        <v>0</v>
      </c>
      <c r="F300" s="16">
        <f>założenia!$C159</f>
        <v>0</v>
      </c>
      <c r="G300" s="16">
        <f>założenia!$C159</f>
        <v>0</v>
      </c>
      <c r="H300" s="16">
        <f>założenia!$C159</f>
        <v>0</v>
      </c>
      <c r="I300" s="16">
        <f>założenia!$C159</f>
        <v>0</v>
      </c>
      <c r="J300" s="16">
        <f>założenia!$C159</f>
        <v>0</v>
      </c>
      <c r="K300" s="16">
        <f>założenia!$C159</f>
        <v>0</v>
      </c>
      <c r="L300" s="16">
        <f>założenia!$C159</f>
        <v>0</v>
      </c>
      <c r="M300" s="16">
        <f>założenia!$C159</f>
        <v>0</v>
      </c>
      <c r="N300" s="16">
        <f>założenia!$C159</f>
        <v>0</v>
      </c>
      <c r="O300" s="16">
        <f>założenia!$C159</f>
        <v>0</v>
      </c>
      <c r="P300" s="16">
        <f>założenia!$C159</f>
        <v>0</v>
      </c>
      <c r="Q300" s="16">
        <f>założenia!$C159</f>
        <v>0</v>
      </c>
      <c r="R300" s="16">
        <f>założenia!$C159</f>
        <v>0</v>
      </c>
      <c r="S300" s="16">
        <f>założenia!$C159</f>
        <v>0</v>
      </c>
      <c r="T300" s="16">
        <f>założenia!$C159</f>
        <v>0</v>
      </c>
      <c r="U300" s="16">
        <f>założenia!$C159</f>
        <v>0</v>
      </c>
      <c r="V300" s="16">
        <f>założenia!$C159</f>
        <v>0</v>
      </c>
      <c r="W300" s="16">
        <f>założenia!$C159</f>
        <v>0</v>
      </c>
      <c r="X300" s="16">
        <f>założenia!$C159</f>
        <v>0</v>
      </c>
      <c r="Y300" s="16">
        <f>założenia!$C159</f>
        <v>0</v>
      </c>
      <c r="Z300" s="16">
        <f>założenia!$C159</f>
        <v>0</v>
      </c>
      <c r="AA300" s="16">
        <f>założenia!$C159</f>
        <v>0</v>
      </c>
      <c r="AB300" s="16">
        <f>założenia!$C159</f>
        <v>0</v>
      </c>
      <c r="AC300" s="16">
        <f>założenia!$C159</f>
        <v>0</v>
      </c>
      <c r="AD300" s="16">
        <f>założenia!$C159</f>
        <v>0</v>
      </c>
      <c r="AE300" s="16">
        <f>założenia!$C159</f>
        <v>0</v>
      </c>
      <c r="AF300" s="16">
        <f>założenia!$C159</f>
        <v>0</v>
      </c>
      <c r="AG300" s="5"/>
      <c r="AH300" s="5"/>
      <c r="AI300" s="5"/>
      <c r="AJ300" s="5"/>
      <c r="AK300" s="5"/>
      <c r="AL300" s="5"/>
      <c r="AM300" s="5"/>
      <c r="AN300" s="5"/>
      <c r="AO300" s="5"/>
      <c r="AP300" s="5"/>
    </row>
    <row r="301" spans="2:42" ht="15" x14ac:dyDescent="0.25">
      <c r="B301" s="8" t="s">
        <v>54</v>
      </c>
      <c r="C301" s="16">
        <f>założenia!$C160</f>
        <v>0</v>
      </c>
      <c r="D301" s="16">
        <f>założenia!$C160</f>
        <v>0</v>
      </c>
      <c r="E301" s="16">
        <f>założenia!$C160</f>
        <v>0</v>
      </c>
      <c r="F301" s="16">
        <f>założenia!$C160</f>
        <v>0</v>
      </c>
      <c r="G301" s="16">
        <f>założenia!$C160</f>
        <v>0</v>
      </c>
      <c r="H301" s="16">
        <f>założenia!$C160</f>
        <v>0</v>
      </c>
      <c r="I301" s="16">
        <f>założenia!$C160</f>
        <v>0</v>
      </c>
      <c r="J301" s="16">
        <f>założenia!$C160</f>
        <v>0</v>
      </c>
      <c r="K301" s="16">
        <f>założenia!$C160</f>
        <v>0</v>
      </c>
      <c r="L301" s="16">
        <f>założenia!$C160</f>
        <v>0</v>
      </c>
      <c r="M301" s="16">
        <f>założenia!$C160</f>
        <v>0</v>
      </c>
      <c r="N301" s="16">
        <f>założenia!$C160</f>
        <v>0</v>
      </c>
      <c r="O301" s="16">
        <f>założenia!$C160</f>
        <v>0</v>
      </c>
      <c r="P301" s="16">
        <f>założenia!$C160</f>
        <v>0</v>
      </c>
      <c r="Q301" s="16">
        <f>założenia!$C160</f>
        <v>0</v>
      </c>
      <c r="R301" s="16">
        <f>założenia!$C160</f>
        <v>0</v>
      </c>
      <c r="S301" s="16">
        <f>założenia!$C160</f>
        <v>0</v>
      </c>
      <c r="T301" s="16">
        <f>założenia!$C160</f>
        <v>0</v>
      </c>
      <c r="U301" s="16">
        <f>założenia!$C160</f>
        <v>0</v>
      </c>
      <c r="V301" s="16">
        <f>założenia!$C160</f>
        <v>0</v>
      </c>
      <c r="W301" s="16">
        <f>założenia!$C160</f>
        <v>0</v>
      </c>
      <c r="X301" s="16">
        <f>założenia!$C160</f>
        <v>0</v>
      </c>
      <c r="Y301" s="16">
        <f>założenia!$C160</f>
        <v>0</v>
      </c>
      <c r="Z301" s="16">
        <f>założenia!$C160</f>
        <v>0</v>
      </c>
      <c r="AA301" s="16">
        <f>założenia!$C160</f>
        <v>0</v>
      </c>
      <c r="AB301" s="16">
        <f>założenia!$C160</f>
        <v>0</v>
      </c>
      <c r="AC301" s="16">
        <f>założenia!$C160</f>
        <v>0</v>
      </c>
      <c r="AD301" s="16">
        <f>założenia!$C160</f>
        <v>0</v>
      </c>
      <c r="AE301" s="16">
        <f>założenia!$C160</f>
        <v>0</v>
      </c>
      <c r="AF301" s="16">
        <f>założenia!$C160</f>
        <v>0</v>
      </c>
      <c r="AG301" s="5"/>
      <c r="AH301" s="5"/>
      <c r="AI301" s="5"/>
      <c r="AJ301" s="5"/>
      <c r="AK301" s="5"/>
      <c r="AL301" s="5"/>
      <c r="AM301" s="5"/>
      <c r="AN301" s="5"/>
      <c r="AO301" s="5"/>
      <c r="AP301" s="5"/>
    </row>
    <row r="302" spans="2:42" ht="15" x14ac:dyDescent="0.25">
      <c r="B302" s="8" t="s">
        <v>55</v>
      </c>
      <c r="C302" s="16">
        <f>C137/365*założenia!$C161/(założenia!$C120/365)</f>
        <v>1034000.0000000001</v>
      </c>
      <c r="D302" s="16">
        <f>D137/365*założenia!$C161/(założenia!$C120/365)</f>
        <v>1072258.0046948357</v>
      </c>
      <c r="E302" s="16">
        <f>E137/365*założenia!$C161/(założenia!$C120/365)</f>
        <v>1114076.0563380281</v>
      </c>
      <c r="F302" s="16">
        <f>F137/365*założenia!$C161/(założenia!$C120/365)</f>
        <v>1158639.1079812208</v>
      </c>
      <c r="G302" s="16">
        <f>G137/365*założenia!$C161/(założenia!$C120/365)</f>
        <v>1204984.6713615025</v>
      </c>
      <c r="H302" s="16">
        <f>H137/365*założenia!$C161/(założenia!$C120/365)</f>
        <v>1250774.0845070421</v>
      </c>
      <c r="I302" s="16">
        <f>I137/365*założenia!$C161/(założenia!$C120/365)</f>
        <v>1297052.7230046948</v>
      </c>
      <c r="J302" s="16">
        <f>J137/365*założenia!$C161/(założenia!$C120/365)</f>
        <v>1341152.5117370894</v>
      </c>
      <c r="K302" s="16">
        <f>K137/365*założenia!$C161/(założenia!$C120/365)</f>
        <v>1384069.3896713615</v>
      </c>
      <c r="L302" s="16">
        <f>L137/365*założenia!$C161/(założenia!$C120/365)</f>
        <v>1426975.5399061034</v>
      </c>
      <c r="M302" s="16">
        <f>M137/365*założenia!$C161/(założenia!$C120/365)</f>
        <v>1469784.8122065731</v>
      </c>
      <c r="N302" s="16">
        <f>N137/365*założenia!$C161/(założenia!$C120/365)</f>
        <v>1512408.5680751177</v>
      </c>
      <c r="O302" s="16">
        <f>O137/365*założenia!$C161/(założenia!$C120/365)</f>
        <v>1556268.4272300471</v>
      </c>
      <c r="P302" s="16">
        <f>P137/365*założenia!$C161/(założenia!$C120/365)</f>
        <v>1601400.2112676057</v>
      </c>
      <c r="Q302" s="16">
        <f>Q137/365*założenia!$C161/(założenia!$C120/365)</f>
        <v>1646239.41314554</v>
      </c>
      <c r="R302" s="16">
        <f>R137/365*założenia!$C161/(założenia!$C120/365)</f>
        <v>1692334.1079812208</v>
      </c>
      <c r="S302" s="16">
        <f>S137/365*założenia!$C161/(założenia!$C120/365)</f>
        <v>1739719.4600938968</v>
      </c>
      <c r="T302" s="16">
        <f>T137/365*założenia!$C161/(założenia!$C120/365)</f>
        <v>1786691.8779342722</v>
      </c>
      <c r="U302" s="16">
        <f>U137/365*założenia!$C161/(założenia!$C120/365)</f>
        <v>1834932.5586854462</v>
      </c>
      <c r="V302" s="16">
        <f>V137/365*założenia!$C161/(założenia!$C120/365)</f>
        <v>1882640.7981220658</v>
      </c>
      <c r="W302" s="16">
        <f>W137/365*założenia!$C161/(założenia!$C120/365)</f>
        <v>1929706.8075117371</v>
      </c>
      <c r="X302" s="16">
        <f>X137/365*założenia!$C161/(założenia!$C120/365)</f>
        <v>1977949.4835680753</v>
      </c>
      <c r="Y302" s="16">
        <f>Y137/365*założenia!$C161/(założenia!$C120/365)</f>
        <v>2025420.281690141</v>
      </c>
      <c r="Z302" s="16">
        <f>Z137/365*założenia!$C161/(założenia!$C120/365)</f>
        <v>2074030.3755868543</v>
      </c>
      <c r="AA302" s="16">
        <f>AA137/365*założenia!$C161/(założenia!$C120/365)</f>
        <v>2123807.1126760566</v>
      </c>
      <c r="AB302" s="16">
        <f>AB137/365*założenia!$C161/(założenia!$C120/365)</f>
        <v>2172654.6713615023</v>
      </c>
      <c r="AC302" s="16">
        <f>AC137/365*założenia!$C161/(założenia!$C120/365)</f>
        <v>2222625.7276995308</v>
      </c>
      <c r="AD302" s="16">
        <f>AD137/365*założenia!$C161/(założenia!$C120/365)</f>
        <v>2273746.1267605633</v>
      </c>
      <c r="AE302" s="16">
        <f>AE137/365*założenia!$C161/(założenia!$C120/365)</f>
        <v>2326042.276995305</v>
      </c>
      <c r="AF302" s="16">
        <f>AF137/365*założenia!$C161/(założenia!$C120/365)</f>
        <v>2379541.2441314557</v>
      </c>
      <c r="AG302" s="5"/>
      <c r="AH302" s="5"/>
      <c r="AI302" s="5"/>
      <c r="AJ302" s="5"/>
      <c r="AK302" s="5"/>
      <c r="AL302" s="5"/>
      <c r="AM302" s="5"/>
      <c r="AN302" s="5"/>
      <c r="AO302" s="5"/>
      <c r="AP302" s="5"/>
    </row>
    <row r="303" spans="2:42" ht="15" x14ac:dyDescent="0.25">
      <c r="B303" s="8" t="s">
        <v>56</v>
      </c>
      <c r="C303" s="16">
        <f>założenia!$C162</f>
        <v>0</v>
      </c>
      <c r="D303" s="16">
        <f>założenia!$C162</f>
        <v>0</v>
      </c>
      <c r="E303" s="16">
        <f>założenia!$C162</f>
        <v>0</v>
      </c>
      <c r="F303" s="16">
        <f>założenia!$C162</f>
        <v>0</v>
      </c>
      <c r="G303" s="16">
        <f>założenia!$C162</f>
        <v>0</v>
      </c>
      <c r="H303" s="16">
        <f>założenia!$C162</f>
        <v>0</v>
      </c>
      <c r="I303" s="16">
        <f>założenia!$C162</f>
        <v>0</v>
      </c>
      <c r="J303" s="16">
        <f>założenia!$C162</f>
        <v>0</v>
      </c>
      <c r="K303" s="16">
        <f>założenia!$C162</f>
        <v>0</v>
      </c>
      <c r="L303" s="16">
        <f>założenia!$C162</f>
        <v>0</v>
      </c>
      <c r="M303" s="16">
        <f>założenia!$C162</f>
        <v>0</v>
      </c>
      <c r="N303" s="16">
        <f>założenia!$C162</f>
        <v>0</v>
      </c>
      <c r="O303" s="16">
        <f>założenia!$C162</f>
        <v>0</v>
      </c>
      <c r="P303" s="16">
        <f>założenia!$C162</f>
        <v>0</v>
      </c>
      <c r="Q303" s="16">
        <f>założenia!$C162</f>
        <v>0</v>
      </c>
      <c r="R303" s="16">
        <f>założenia!$C162</f>
        <v>0</v>
      </c>
      <c r="S303" s="16">
        <f>założenia!$C162</f>
        <v>0</v>
      </c>
      <c r="T303" s="16">
        <f>założenia!$C162</f>
        <v>0</v>
      </c>
      <c r="U303" s="16">
        <f>założenia!$C162</f>
        <v>0</v>
      </c>
      <c r="V303" s="16">
        <f>założenia!$C162</f>
        <v>0</v>
      </c>
      <c r="W303" s="16">
        <f>założenia!$C162</f>
        <v>0</v>
      </c>
      <c r="X303" s="16">
        <f>założenia!$C162</f>
        <v>0</v>
      </c>
      <c r="Y303" s="16">
        <f>założenia!$C162</f>
        <v>0</v>
      </c>
      <c r="Z303" s="16">
        <f>założenia!$C162</f>
        <v>0</v>
      </c>
      <c r="AA303" s="16">
        <f>założenia!$C162</f>
        <v>0</v>
      </c>
      <c r="AB303" s="16">
        <f>założenia!$C162</f>
        <v>0</v>
      </c>
      <c r="AC303" s="16">
        <f>założenia!$C162</f>
        <v>0</v>
      </c>
      <c r="AD303" s="16">
        <f>założenia!$C162</f>
        <v>0</v>
      </c>
      <c r="AE303" s="16">
        <f>założenia!$C162</f>
        <v>0</v>
      </c>
      <c r="AF303" s="16">
        <f>założenia!$C162</f>
        <v>0</v>
      </c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r="304" spans="2:42" ht="15" x14ac:dyDescent="0.25">
      <c r="B304" s="23" t="s">
        <v>57</v>
      </c>
      <c r="C304" s="19">
        <f>C290+C299</f>
        <v>59553900</v>
      </c>
      <c r="D304" s="19">
        <f t="shared" ref="D304:Q304" si="335">D290+D299</f>
        <v>60166217.004694834</v>
      </c>
      <c r="E304" s="19">
        <f t="shared" si="335"/>
        <v>61160221.056338027</v>
      </c>
      <c r="F304" s="19">
        <f t="shared" si="335"/>
        <v>62614616.10798122</v>
      </c>
      <c r="G304" s="19">
        <f t="shared" si="335"/>
        <v>64500942.671361506</v>
      </c>
      <c r="H304" s="19">
        <f t="shared" si="335"/>
        <v>66780523.084507041</v>
      </c>
      <c r="I304" s="19">
        <f t="shared" si="335"/>
        <v>69444735.723004699</v>
      </c>
      <c r="J304" s="19">
        <f t="shared" si="335"/>
        <v>72410979.511737093</v>
      </c>
      <c r="K304" s="19">
        <f t="shared" si="335"/>
        <v>75625667.389671355</v>
      </c>
      <c r="L304" s="19">
        <f t="shared" si="335"/>
        <v>79065315.539906099</v>
      </c>
      <c r="M304" s="19">
        <f t="shared" si="335"/>
        <v>82702253.812206566</v>
      </c>
      <c r="N304" s="19">
        <f t="shared" si="335"/>
        <v>86505792.56807512</v>
      </c>
      <c r="O304" s="19">
        <f t="shared" si="335"/>
        <v>90483136.427230045</v>
      </c>
      <c r="P304" s="19">
        <f t="shared" si="335"/>
        <v>94640297.211267605</v>
      </c>
      <c r="Q304" s="19">
        <f t="shared" si="335"/>
        <v>98940092.413145542</v>
      </c>
      <c r="R304" s="19">
        <f t="shared" ref="R304:AF304" si="336">R290+R299</f>
        <v>103388072.10798122</v>
      </c>
      <c r="S304" s="19">
        <f t="shared" si="336"/>
        <v>107988384.4600939</v>
      </c>
      <c r="T304" s="19">
        <f t="shared" si="336"/>
        <v>112698149.87793428</v>
      </c>
      <c r="U304" s="19">
        <f t="shared" si="336"/>
        <v>117520899.55868545</v>
      </c>
      <c r="V304" s="19">
        <f t="shared" si="336"/>
        <v>122408808.79812206</v>
      </c>
      <c r="W304" s="19">
        <f t="shared" si="336"/>
        <v>127311979.80751173</v>
      </c>
      <c r="X304" s="19">
        <f t="shared" si="336"/>
        <v>132228992.48356807</v>
      </c>
      <c r="Y304" s="19">
        <f t="shared" si="336"/>
        <v>137102851.28169015</v>
      </c>
      <c r="Z304" s="19">
        <f t="shared" si="336"/>
        <v>141929324.37558687</v>
      </c>
      <c r="AA304" s="19">
        <f t="shared" si="336"/>
        <v>146702006.11267605</v>
      </c>
      <c r="AB304" s="19">
        <f t="shared" si="336"/>
        <v>151356632.67136151</v>
      </c>
      <c r="AC304" s="19">
        <f t="shared" si="336"/>
        <v>155885602.72769952</v>
      </c>
      <c r="AD304" s="19">
        <f t="shared" si="336"/>
        <v>160278872.12676057</v>
      </c>
      <c r="AE304" s="19">
        <f t="shared" si="336"/>
        <v>164525962.2769953</v>
      </c>
      <c r="AF304" s="19">
        <f t="shared" si="336"/>
        <v>168615950.24413145</v>
      </c>
      <c r="AG304" s="5"/>
      <c r="AH304" s="5"/>
      <c r="AI304" s="5"/>
      <c r="AJ304" s="5"/>
      <c r="AK304" s="5"/>
      <c r="AL304" s="5"/>
      <c r="AM304" s="5"/>
      <c r="AN304" s="5"/>
      <c r="AO304" s="5"/>
      <c r="AP304" s="5"/>
    </row>
    <row r="305" spans="2:42" ht="15" x14ac:dyDescent="0.25">
      <c r="B305" s="5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5"/>
      <c r="AH305" s="5"/>
      <c r="AI305" s="5"/>
      <c r="AJ305" s="5"/>
      <c r="AK305" s="5"/>
      <c r="AL305" s="5"/>
      <c r="AM305" s="5"/>
      <c r="AN305" s="5"/>
      <c r="AO305" s="5"/>
      <c r="AP305" s="5"/>
    </row>
    <row r="306" spans="2:42" ht="30" x14ac:dyDescent="0.25">
      <c r="B306" s="30" t="s">
        <v>134</v>
      </c>
      <c r="C306" s="7" t="str">
        <f>założenia!C17</f>
        <v>Rok n
2015</v>
      </c>
      <c r="D306" s="7" t="str">
        <f>założenia!D17</f>
        <v>Rok n+1
2016</v>
      </c>
      <c r="E306" s="7" t="str">
        <f>założenia!E17</f>
        <v>Rok n+2
2017</v>
      </c>
      <c r="F306" s="7" t="str">
        <f>założenia!F17</f>
        <v>Rok n+3
2018</v>
      </c>
      <c r="G306" s="7" t="str">
        <f>założenia!G17</f>
        <v>Rok n+4
2019</v>
      </c>
      <c r="H306" s="7" t="str">
        <f>założenia!H17</f>
        <v>Rok n+5
2020</v>
      </c>
      <c r="I306" s="7" t="str">
        <f>założenia!I17</f>
        <v>Rok n+6
2021</v>
      </c>
      <c r="J306" s="7" t="str">
        <f>założenia!J17</f>
        <v>Rok n+7
2022</v>
      </c>
      <c r="K306" s="7" t="str">
        <f>założenia!K17</f>
        <v>Rok n+8
2023</v>
      </c>
      <c r="L306" s="7" t="str">
        <f>założenia!L17</f>
        <v>Rok n+9
2024</v>
      </c>
      <c r="M306" s="7" t="str">
        <f>założenia!M17</f>
        <v>Rok n+10
2025</v>
      </c>
      <c r="N306" s="7" t="str">
        <f>założenia!N17</f>
        <v>Rok n+11
2026</v>
      </c>
      <c r="O306" s="7" t="str">
        <f>założenia!O17</f>
        <v>Rok n+12
2027</v>
      </c>
      <c r="P306" s="7" t="str">
        <f>założenia!P17</f>
        <v>Rok n+13
2028</v>
      </c>
      <c r="Q306" s="7" t="str">
        <f>założenia!Q17</f>
        <v>Rok n+14
2029</v>
      </c>
      <c r="R306" s="7" t="str">
        <f>założenia!R17</f>
        <v>Rok n+15
2030</v>
      </c>
      <c r="S306" s="7" t="str">
        <f>założenia!S17</f>
        <v>Rok n+16
2031</v>
      </c>
      <c r="T306" s="7" t="str">
        <f>założenia!T17</f>
        <v>Rok n+17
2032</v>
      </c>
      <c r="U306" s="7" t="str">
        <f>założenia!U17</f>
        <v>Rok n+18
2033</v>
      </c>
      <c r="V306" s="7" t="str">
        <f>założenia!V17</f>
        <v>Rok n+19
2034</v>
      </c>
      <c r="W306" s="7" t="str">
        <f>założenia!W17</f>
        <v>Rok n+20
2035</v>
      </c>
      <c r="X306" s="7" t="str">
        <f>założenia!X17</f>
        <v>Rok n+21
2036</v>
      </c>
      <c r="Y306" s="7" t="str">
        <f>założenia!Y17</f>
        <v>Rok n+22
2037</v>
      </c>
      <c r="Z306" s="7" t="str">
        <f>założenia!Z17</f>
        <v>Rok n+23
2038</v>
      </c>
      <c r="AA306" s="7" t="str">
        <f>założenia!AA17</f>
        <v>Rok n+24
2039</v>
      </c>
      <c r="AB306" s="7" t="str">
        <f>założenia!AB17</f>
        <v>Rok n+25
2040</v>
      </c>
      <c r="AC306" s="7" t="str">
        <f>założenia!AC17</f>
        <v>Rok n+26
2041</v>
      </c>
      <c r="AD306" s="7" t="str">
        <f>założenia!AD17</f>
        <v>Rok n+27
2042</v>
      </c>
      <c r="AE306" s="7" t="str">
        <f>założenia!AE17</f>
        <v>Rok n+28
2043</v>
      </c>
      <c r="AF306" s="7" t="str">
        <f>założenia!AF17</f>
        <v>Rok n+29
2044</v>
      </c>
      <c r="AG306" s="5"/>
      <c r="AH306" s="5"/>
      <c r="AI306" s="5"/>
      <c r="AJ306" s="5"/>
      <c r="AK306" s="5"/>
      <c r="AL306" s="5"/>
      <c r="AM306" s="5"/>
      <c r="AN306" s="5"/>
      <c r="AO306" s="5"/>
      <c r="AP306" s="5"/>
    </row>
    <row r="307" spans="2:42" ht="15" x14ac:dyDescent="0.25">
      <c r="B307" s="23" t="s">
        <v>32</v>
      </c>
      <c r="C307" s="19">
        <f>C308+C309+C310+C311+C312</f>
        <v>50515000</v>
      </c>
      <c r="D307" s="19">
        <f t="shared" ref="D307:Q307" si="337">D308+D309+D310+D311+D312</f>
        <v>56565000</v>
      </c>
      <c r="E307" s="19">
        <f t="shared" si="337"/>
        <v>56295875</v>
      </c>
      <c r="F307" s="19">
        <f t="shared" si="337"/>
        <v>56026750</v>
      </c>
      <c r="G307" s="19">
        <f t="shared" si="337"/>
        <v>55757625</v>
      </c>
      <c r="H307" s="19">
        <f t="shared" si="337"/>
        <v>55488500</v>
      </c>
      <c r="I307" s="19">
        <f t="shared" si="337"/>
        <v>55219375</v>
      </c>
      <c r="J307" s="19">
        <f t="shared" si="337"/>
        <v>54950250</v>
      </c>
      <c r="K307" s="19">
        <f t="shared" si="337"/>
        <v>54681125</v>
      </c>
      <c r="L307" s="19">
        <f t="shared" si="337"/>
        <v>54412000</v>
      </c>
      <c r="M307" s="19">
        <f t="shared" si="337"/>
        <v>54142875</v>
      </c>
      <c r="N307" s="19">
        <f t="shared" si="337"/>
        <v>53873750</v>
      </c>
      <c r="O307" s="19">
        <f t="shared" si="337"/>
        <v>53604625</v>
      </c>
      <c r="P307" s="19">
        <f t="shared" si="337"/>
        <v>53335500</v>
      </c>
      <c r="Q307" s="19">
        <f t="shared" si="337"/>
        <v>53066375</v>
      </c>
      <c r="R307" s="19">
        <f t="shared" ref="R307:AF307" si="338">R308+R309+R310+R311+R312</f>
        <v>52797250</v>
      </c>
      <c r="S307" s="19">
        <f t="shared" si="338"/>
        <v>52528125</v>
      </c>
      <c r="T307" s="19">
        <f t="shared" si="338"/>
        <v>52259000</v>
      </c>
      <c r="U307" s="19">
        <f t="shared" si="338"/>
        <v>51989875</v>
      </c>
      <c r="V307" s="19">
        <f t="shared" si="338"/>
        <v>51720750</v>
      </c>
      <c r="W307" s="19">
        <f t="shared" si="338"/>
        <v>51451625</v>
      </c>
      <c r="X307" s="19">
        <f t="shared" si="338"/>
        <v>51182500</v>
      </c>
      <c r="Y307" s="19">
        <f t="shared" si="338"/>
        <v>50913375</v>
      </c>
      <c r="Z307" s="19">
        <f t="shared" si="338"/>
        <v>50644250</v>
      </c>
      <c r="AA307" s="19">
        <f t="shared" si="338"/>
        <v>50375125</v>
      </c>
      <c r="AB307" s="19">
        <f t="shared" si="338"/>
        <v>50106000</v>
      </c>
      <c r="AC307" s="19">
        <f t="shared" si="338"/>
        <v>49836875</v>
      </c>
      <c r="AD307" s="19">
        <f t="shared" si="338"/>
        <v>49567750</v>
      </c>
      <c r="AE307" s="19">
        <f t="shared" si="338"/>
        <v>49298625</v>
      </c>
      <c r="AF307" s="19">
        <f t="shared" si="338"/>
        <v>49029500</v>
      </c>
      <c r="AG307" s="5"/>
      <c r="AH307" s="5"/>
      <c r="AI307" s="5"/>
      <c r="AJ307" s="5"/>
      <c r="AK307" s="5"/>
      <c r="AL307" s="5"/>
      <c r="AM307" s="5"/>
      <c r="AN307" s="5"/>
      <c r="AO307" s="5"/>
      <c r="AP307" s="5"/>
    </row>
    <row r="308" spans="2:42" ht="15" x14ac:dyDescent="0.25">
      <c r="B308" s="8" t="s">
        <v>33</v>
      </c>
      <c r="C308" s="16">
        <f>C279</f>
        <v>0</v>
      </c>
      <c r="D308" s="16">
        <f t="shared" ref="D308:Q308" si="339">D279</f>
        <v>0</v>
      </c>
      <c r="E308" s="16">
        <f t="shared" si="339"/>
        <v>0</v>
      </c>
      <c r="F308" s="16">
        <f t="shared" si="339"/>
        <v>0</v>
      </c>
      <c r="G308" s="16">
        <f t="shared" si="339"/>
        <v>0</v>
      </c>
      <c r="H308" s="16">
        <f t="shared" si="339"/>
        <v>0</v>
      </c>
      <c r="I308" s="16">
        <f t="shared" si="339"/>
        <v>0</v>
      </c>
      <c r="J308" s="16">
        <f t="shared" si="339"/>
        <v>0</v>
      </c>
      <c r="K308" s="16">
        <f t="shared" si="339"/>
        <v>0</v>
      </c>
      <c r="L308" s="16">
        <f t="shared" si="339"/>
        <v>0</v>
      </c>
      <c r="M308" s="16">
        <f t="shared" si="339"/>
        <v>0</v>
      </c>
      <c r="N308" s="16">
        <f t="shared" si="339"/>
        <v>0</v>
      </c>
      <c r="O308" s="16">
        <f t="shared" si="339"/>
        <v>0</v>
      </c>
      <c r="P308" s="16">
        <f t="shared" si="339"/>
        <v>0</v>
      </c>
      <c r="Q308" s="16">
        <f t="shared" si="339"/>
        <v>0</v>
      </c>
      <c r="R308" s="16">
        <f t="shared" ref="R308:AF308" si="340">R279</f>
        <v>0</v>
      </c>
      <c r="S308" s="16">
        <f t="shared" si="340"/>
        <v>0</v>
      </c>
      <c r="T308" s="16">
        <f t="shared" si="340"/>
        <v>0</v>
      </c>
      <c r="U308" s="16">
        <f t="shared" si="340"/>
        <v>0</v>
      </c>
      <c r="V308" s="16">
        <f t="shared" si="340"/>
        <v>0</v>
      </c>
      <c r="W308" s="16">
        <f t="shared" si="340"/>
        <v>0</v>
      </c>
      <c r="X308" s="16">
        <f t="shared" si="340"/>
        <v>0</v>
      </c>
      <c r="Y308" s="16">
        <f t="shared" si="340"/>
        <v>0</v>
      </c>
      <c r="Z308" s="16">
        <f t="shared" si="340"/>
        <v>0</v>
      </c>
      <c r="AA308" s="16">
        <f t="shared" si="340"/>
        <v>0</v>
      </c>
      <c r="AB308" s="16">
        <f t="shared" si="340"/>
        <v>0</v>
      </c>
      <c r="AC308" s="16">
        <f t="shared" si="340"/>
        <v>0</v>
      </c>
      <c r="AD308" s="16">
        <f t="shared" si="340"/>
        <v>0</v>
      </c>
      <c r="AE308" s="16">
        <f t="shared" si="340"/>
        <v>0</v>
      </c>
      <c r="AF308" s="16">
        <f t="shared" si="340"/>
        <v>0</v>
      </c>
      <c r="AG308" s="5"/>
      <c r="AH308" s="5"/>
      <c r="AI308" s="5"/>
      <c r="AJ308" s="5"/>
      <c r="AK308" s="5"/>
      <c r="AL308" s="5"/>
      <c r="AM308" s="5"/>
      <c r="AN308" s="5"/>
      <c r="AO308" s="5"/>
      <c r="AP308" s="5"/>
    </row>
    <row r="309" spans="2:42" ht="15" x14ac:dyDescent="0.25">
      <c r="B309" s="8" t="s">
        <v>34</v>
      </c>
      <c r="C309" s="16">
        <f>C280+C127-C129</f>
        <v>50515000</v>
      </c>
      <c r="D309" s="16">
        <f>D280+SUM($C127:D127)-SUM($C129:D129)</f>
        <v>56565000</v>
      </c>
      <c r="E309" s="16">
        <f>E280+SUM($C127:E127)-SUM($C129:E129)</f>
        <v>56295875</v>
      </c>
      <c r="F309" s="16">
        <f>F280+SUM($C127:F127)-SUM($C129:F129)</f>
        <v>56026750</v>
      </c>
      <c r="G309" s="16">
        <f>G280+SUM($C127:G127)-SUM($C129:G129)</f>
        <v>55757625</v>
      </c>
      <c r="H309" s="16">
        <f>H280+SUM($C127:H127)-SUM($C129:H129)</f>
        <v>55488500</v>
      </c>
      <c r="I309" s="16">
        <f>I280+SUM($C127:I127)-SUM($C129:I129)</f>
        <v>55219375</v>
      </c>
      <c r="J309" s="16">
        <f>J280+SUM($C127:J127)-SUM($C129:J129)</f>
        <v>54950250</v>
      </c>
      <c r="K309" s="16">
        <f>K280+SUM($C127:K127)-SUM($C129:K129)</f>
        <v>54681125</v>
      </c>
      <c r="L309" s="16">
        <f>L280+SUM($C127:L127)-SUM($C129:L129)</f>
        <v>54412000</v>
      </c>
      <c r="M309" s="16">
        <f>M280+SUM($C127:M127)-SUM($C129:M129)</f>
        <v>54142875</v>
      </c>
      <c r="N309" s="16">
        <f>N280+SUM($C127:N127)-SUM($C129:N129)</f>
        <v>53873750</v>
      </c>
      <c r="O309" s="16">
        <f>O280+SUM($C127:O127)-SUM($C129:O129)</f>
        <v>53604625</v>
      </c>
      <c r="P309" s="16">
        <f>P280+SUM($C127:P127)-SUM($C129:P129)</f>
        <v>53335500</v>
      </c>
      <c r="Q309" s="16">
        <f>Q280+SUM($C127:Q127)-SUM($C129:Q129)</f>
        <v>53066375</v>
      </c>
      <c r="R309" s="16">
        <f>R280+SUM($C127:R127)-SUM($C129:R129)</f>
        <v>52797250</v>
      </c>
      <c r="S309" s="16">
        <f>S280+SUM($C127:S127)-SUM($C129:S129)</f>
        <v>52528125</v>
      </c>
      <c r="T309" s="16">
        <f>T280+SUM($C127:T127)-SUM($C129:T129)</f>
        <v>52259000</v>
      </c>
      <c r="U309" s="16">
        <f>U280+SUM($C127:U127)-SUM($C129:U129)</f>
        <v>51989875</v>
      </c>
      <c r="V309" s="16">
        <f>V280+SUM($C127:V127)-SUM($C129:V129)</f>
        <v>51720750</v>
      </c>
      <c r="W309" s="16">
        <f>W280+SUM($C127:W127)-SUM($C129:W129)</f>
        <v>51451625</v>
      </c>
      <c r="X309" s="16">
        <f>X280+SUM($C127:X127)-SUM($C129:X129)</f>
        <v>51182500</v>
      </c>
      <c r="Y309" s="16">
        <f>Y280+SUM($C127:Y127)-SUM($C129:Y129)</f>
        <v>50913375</v>
      </c>
      <c r="Z309" s="16">
        <f>Z280+SUM($C127:Z127)-SUM($C129:Z129)</f>
        <v>50644250</v>
      </c>
      <c r="AA309" s="16">
        <f>AA280+SUM($C127:AA127)-SUM($C129:AA129)</f>
        <v>50375125</v>
      </c>
      <c r="AB309" s="16">
        <f>AB280+SUM($C127:AB127)-SUM($C129:AB129)</f>
        <v>50106000</v>
      </c>
      <c r="AC309" s="16">
        <f>AC280+SUM($C127:AC127)-SUM($C129:AC129)</f>
        <v>49836875</v>
      </c>
      <c r="AD309" s="16">
        <f>AD280+SUM($C127:AD127)-SUM($C129:AD129)</f>
        <v>49567750</v>
      </c>
      <c r="AE309" s="16">
        <f>AE280+SUM($C127:AE127)-SUM($C129:AE129)</f>
        <v>49298625</v>
      </c>
      <c r="AF309" s="16">
        <f>AF280+SUM($C127:AF127)-SUM($C129:AF129)</f>
        <v>49029500</v>
      </c>
      <c r="AG309" s="5"/>
      <c r="AH309" s="5"/>
      <c r="AI309" s="5"/>
      <c r="AJ309" s="5"/>
      <c r="AK309" s="5"/>
      <c r="AL309" s="5"/>
      <c r="AM309" s="5"/>
      <c r="AN309" s="5"/>
      <c r="AO309" s="5"/>
      <c r="AP309" s="5"/>
    </row>
    <row r="310" spans="2:42" ht="15" x14ac:dyDescent="0.25">
      <c r="B310" s="8" t="s">
        <v>35</v>
      </c>
      <c r="C310" s="16">
        <f t="shared" ref="C310:C312" si="341">C281</f>
        <v>0</v>
      </c>
      <c r="D310" s="16">
        <f t="shared" ref="D310:Q312" si="342">D281</f>
        <v>0</v>
      </c>
      <c r="E310" s="16">
        <f t="shared" si="342"/>
        <v>0</v>
      </c>
      <c r="F310" s="16">
        <f t="shared" si="342"/>
        <v>0</v>
      </c>
      <c r="G310" s="16">
        <f t="shared" si="342"/>
        <v>0</v>
      </c>
      <c r="H310" s="16">
        <f t="shared" si="342"/>
        <v>0</v>
      </c>
      <c r="I310" s="16">
        <f t="shared" si="342"/>
        <v>0</v>
      </c>
      <c r="J310" s="16">
        <f t="shared" si="342"/>
        <v>0</v>
      </c>
      <c r="K310" s="16">
        <f t="shared" si="342"/>
        <v>0</v>
      </c>
      <c r="L310" s="16">
        <f t="shared" si="342"/>
        <v>0</v>
      </c>
      <c r="M310" s="16">
        <f t="shared" si="342"/>
        <v>0</v>
      </c>
      <c r="N310" s="16">
        <f t="shared" si="342"/>
        <v>0</v>
      </c>
      <c r="O310" s="16">
        <f t="shared" si="342"/>
        <v>0</v>
      </c>
      <c r="P310" s="16">
        <f t="shared" si="342"/>
        <v>0</v>
      </c>
      <c r="Q310" s="16">
        <f t="shared" si="342"/>
        <v>0</v>
      </c>
      <c r="R310" s="16">
        <f t="shared" ref="R310:AF310" si="343">R281</f>
        <v>0</v>
      </c>
      <c r="S310" s="16">
        <f t="shared" si="343"/>
        <v>0</v>
      </c>
      <c r="T310" s="16">
        <f t="shared" si="343"/>
        <v>0</v>
      </c>
      <c r="U310" s="16">
        <f t="shared" si="343"/>
        <v>0</v>
      </c>
      <c r="V310" s="16">
        <f t="shared" si="343"/>
        <v>0</v>
      </c>
      <c r="W310" s="16">
        <f t="shared" si="343"/>
        <v>0</v>
      </c>
      <c r="X310" s="16">
        <f t="shared" si="343"/>
        <v>0</v>
      </c>
      <c r="Y310" s="16">
        <f t="shared" si="343"/>
        <v>0</v>
      </c>
      <c r="Z310" s="16">
        <f t="shared" si="343"/>
        <v>0</v>
      </c>
      <c r="AA310" s="16">
        <f t="shared" si="343"/>
        <v>0</v>
      </c>
      <c r="AB310" s="16">
        <f t="shared" si="343"/>
        <v>0</v>
      </c>
      <c r="AC310" s="16">
        <f t="shared" si="343"/>
        <v>0</v>
      </c>
      <c r="AD310" s="16">
        <f t="shared" si="343"/>
        <v>0</v>
      </c>
      <c r="AE310" s="16">
        <f t="shared" si="343"/>
        <v>0</v>
      </c>
      <c r="AF310" s="16">
        <f t="shared" si="343"/>
        <v>0</v>
      </c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r="311" spans="2:42" ht="15" x14ac:dyDescent="0.25">
      <c r="B311" s="8" t="s">
        <v>36</v>
      </c>
      <c r="C311" s="16">
        <f t="shared" si="341"/>
        <v>0</v>
      </c>
      <c r="D311" s="16">
        <f t="shared" si="342"/>
        <v>0</v>
      </c>
      <c r="E311" s="16">
        <f t="shared" si="342"/>
        <v>0</v>
      </c>
      <c r="F311" s="16">
        <f t="shared" si="342"/>
        <v>0</v>
      </c>
      <c r="G311" s="16">
        <f t="shared" si="342"/>
        <v>0</v>
      </c>
      <c r="H311" s="16">
        <f t="shared" si="342"/>
        <v>0</v>
      </c>
      <c r="I311" s="16">
        <f t="shared" si="342"/>
        <v>0</v>
      </c>
      <c r="J311" s="16">
        <f t="shared" si="342"/>
        <v>0</v>
      </c>
      <c r="K311" s="16">
        <f t="shared" si="342"/>
        <v>0</v>
      </c>
      <c r="L311" s="16">
        <f t="shared" si="342"/>
        <v>0</v>
      </c>
      <c r="M311" s="16">
        <f t="shared" si="342"/>
        <v>0</v>
      </c>
      <c r="N311" s="16">
        <f t="shared" si="342"/>
        <v>0</v>
      </c>
      <c r="O311" s="16">
        <f t="shared" si="342"/>
        <v>0</v>
      </c>
      <c r="P311" s="16">
        <f t="shared" si="342"/>
        <v>0</v>
      </c>
      <c r="Q311" s="16">
        <f t="shared" si="342"/>
        <v>0</v>
      </c>
      <c r="R311" s="16">
        <f t="shared" ref="R311:AF311" si="344">R282</f>
        <v>0</v>
      </c>
      <c r="S311" s="16">
        <f t="shared" si="344"/>
        <v>0</v>
      </c>
      <c r="T311" s="16">
        <f t="shared" si="344"/>
        <v>0</v>
      </c>
      <c r="U311" s="16">
        <f t="shared" si="344"/>
        <v>0</v>
      </c>
      <c r="V311" s="16">
        <f t="shared" si="344"/>
        <v>0</v>
      </c>
      <c r="W311" s="16">
        <f t="shared" si="344"/>
        <v>0</v>
      </c>
      <c r="X311" s="16">
        <f t="shared" si="344"/>
        <v>0</v>
      </c>
      <c r="Y311" s="16">
        <f t="shared" si="344"/>
        <v>0</v>
      </c>
      <c r="Z311" s="16">
        <f t="shared" si="344"/>
        <v>0</v>
      </c>
      <c r="AA311" s="16">
        <f t="shared" si="344"/>
        <v>0</v>
      </c>
      <c r="AB311" s="16">
        <f t="shared" si="344"/>
        <v>0</v>
      </c>
      <c r="AC311" s="16">
        <f t="shared" si="344"/>
        <v>0</v>
      </c>
      <c r="AD311" s="16">
        <f t="shared" si="344"/>
        <v>0</v>
      </c>
      <c r="AE311" s="16">
        <f t="shared" si="344"/>
        <v>0</v>
      </c>
      <c r="AF311" s="16">
        <f t="shared" si="344"/>
        <v>0</v>
      </c>
      <c r="AG311" s="5"/>
      <c r="AH311" s="5"/>
      <c r="AI311" s="5"/>
      <c r="AJ311" s="5"/>
      <c r="AK311" s="5"/>
      <c r="AL311" s="5"/>
      <c r="AM311" s="5"/>
      <c r="AN311" s="5"/>
      <c r="AO311" s="5"/>
      <c r="AP311" s="5"/>
    </row>
    <row r="312" spans="2:42" ht="30" x14ac:dyDescent="0.25">
      <c r="B312" s="8" t="s">
        <v>37</v>
      </c>
      <c r="C312" s="16">
        <f t="shared" si="341"/>
        <v>0</v>
      </c>
      <c r="D312" s="16">
        <f t="shared" si="342"/>
        <v>0</v>
      </c>
      <c r="E312" s="16">
        <f t="shared" si="342"/>
        <v>0</v>
      </c>
      <c r="F312" s="16">
        <f t="shared" si="342"/>
        <v>0</v>
      </c>
      <c r="G312" s="16">
        <f t="shared" si="342"/>
        <v>0</v>
      </c>
      <c r="H312" s="16">
        <f t="shared" si="342"/>
        <v>0</v>
      </c>
      <c r="I312" s="16">
        <f t="shared" si="342"/>
        <v>0</v>
      </c>
      <c r="J312" s="16">
        <f t="shared" si="342"/>
        <v>0</v>
      </c>
      <c r="K312" s="16">
        <f t="shared" si="342"/>
        <v>0</v>
      </c>
      <c r="L312" s="16">
        <f t="shared" si="342"/>
        <v>0</v>
      </c>
      <c r="M312" s="16">
        <f t="shared" si="342"/>
        <v>0</v>
      </c>
      <c r="N312" s="16">
        <f t="shared" si="342"/>
        <v>0</v>
      </c>
      <c r="O312" s="16">
        <f t="shared" si="342"/>
        <v>0</v>
      </c>
      <c r="P312" s="16">
        <f t="shared" si="342"/>
        <v>0</v>
      </c>
      <c r="Q312" s="16">
        <f t="shared" si="342"/>
        <v>0</v>
      </c>
      <c r="R312" s="16">
        <f t="shared" ref="R312:AF312" si="345">R283</f>
        <v>0</v>
      </c>
      <c r="S312" s="16">
        <f t="shared" si="345"/>
        <v>0</v>
      </c>
      <c r="T312" s="16">
        <f t="shared" si="345"/>
        <v>0</v>
      </c>
      <c r="U312" s="16">
        <f t="shared" si="345"/>
        <v>0</v>
      </c>
      <c r="V312" s="16">
        <f t="shared" si="345"/>
        <v>0</v>
      </c>
      <c r="W312" s="16">
        <f t="shared" si="345"/>
        <v>0</v>
      </c>
      <c r="X312" s="16">
        <f t="shared" si="345"/>
        <v>0</v>
      </c>
      <c r="Y312" s="16">
        <f t="shared" si="345"/>
        <v>0</v>
      </c>
      <c r="Z312" s="16">
        <f t="shared" si="345"/>
        <v>0</v>
      </c>
      <c r="AA312" s="16">
        <f t="shared" si="345"/>
        <v>0</v>
      </c>
      <c r="AB312" s="16">
        <f t="shared" si="345"/>
        <v>0</v>
      </c>
      <c r="AC312" s="16">
        <f t="shared" si="345"/>
        <v>0</v>
      </c>
      <c r="AD312" s="16">
        <f t="shared" si="345"/>
        <v>0</v>
      </c>
      <c r="AE312" s="16">
        <f t="shared" si="345"/>
        <v>0</v>
      </c>
      <c r="AF312" s="16">
        <f t="shared" si="345"/>
        <v>0</v>
      </c>
      <c r="AG312" s="5"/>
      <c r="AH312" s="5"/>
      <c r="AI312" s="5"/>
      <c r="AJ312" s="5"/>
      <c r="AK312" s="5"/>
      <c r="AL312" s="5"/>
      <c r="AM312" s="5"/>
      <c r="AN312" s="5"/>
      <c r="AO312" s="5"/>
      <c r="AP312" s="5"/>
    </row>
    <row r="313" spans="2:42" ht="15" x14ac:dyDescent="0.25">
      <c r="B313" s="23" t="s">
        <v>38</v>
      </c>
      <c r="C313" s="19">
        <f>C314+C315+C316+C317</f>
        <v>9292590.5745454542</v>
      </c>
      <c r="D313" s="19">
        <f t="shared" ref="D313:Q313" si="346">D314+D315+D316+D317</f>
        <v>6391813.3246948346</v>
      </c>
      <c r="E313" s="19">
        <f t="shared" si="346"/>
        <v>7485817.3763380274</v>
      </c>
      <c r="F313" s="19">
        <f t="shared" si="346"/>
        <v>9040212.4279812202</v>
      </c>
      <c r="G313" s="19">
        <f t="shared" si="346"/>
        <v>11026538.991361503</v>
      </c>
      <c r="H313" s="19">
        <f t="shared" si="346"/>
        <v>13406119.404507043</v>
      </c>
      <c r="I313" s="19">
        <f t="shared" si="346"/>
        <v>16170332.043004695</v>
      </c>
      <c r="J313" s="19">
        <f t="shared" si="346"/>
        <v>19236575.83173709</v>
      </c>
      <c r="K313" s="19">
        <f t="shared" si="346"/>
        <v>22551263.709671363</v>
      </c>
      <c r="L313" s="19">
        <f t="shared" si="346"/>
        <v>26090911.859906103</v>
      </c>
      <c r="M313" s="19">
        <f t="shared" si="346"/>
        <v>29827850.132206574</v>
      </c>
      <c r="N313" s="19">
        <f t="shared" si="346"/>
        <v>33731388.888075113</v>
      </c>
      <c r="O313" s="19">
        <f t="shared" si="346"/>
        <v>37808732.747230045</v>
      </c>
      <c r="P313" s="19">
        <f t="shared" si="346"/>
        <v>42065893.531267606</v>
      </c>
      <c r="Q313" s="19">
        <f t="shared" si="346"/>
        <v>46465688.733145542</v>
      </c>
      <c r="R313" s="19">
        <f t="shared" ref="R313:AF313" si="347">R314+R315+R316+R317</f>
        <v>51013668.427981228</v>
      </c>
      <c r="S313" s="19">
        <f t="shared" si="347"/>
        <v>55713980.780093901</v>
      </c>
      <c r="T313" s="19">
        <f t="shared" si="347"/>
        <v>60523746.197934277</v>
      </c>
      <c r="U313" s="19">
        <f t="shared" si="347"/>
        <v>65446495.878685445</v>
      </c>
      <c r="V313" s="19">
        <f t="shared" si="347"/>
        <v>70434405.118122071</v>
      </c>
      <c r="W313" s="19">
        <f t="shared" si="347"/>
        <v>75437576.12751174</v>
      </c>
      <c r="X313" s="19">
        <f t="shared" si="347"/>
        <v>80454588.80356808</v>
      </c>
      <c r="Y313" s="19">
        <f t="shared" si="347"/>
        <v>85428447.601690143</v>
      </c>
      <c r="Z313" s="19">
        <f t="shared" si="347"/>
        <v>90354920.695586845</v>
      </c>
      <c r="AA313" s="19">
        <f t="shared" si="347"/>
        <v>95227602.432676047</v>
      </c>
      <c r="AB313" s="19">
        <f t="shared" si="347"/>
        <v>99982228.991361499</v>
      </c>
      <c r="AC313" s="19">
        <f t="shared" si="347"/>
        <v>104611199.04769951</v>
      </c>
      <c r="AD313" s="19">
        <f t="shared" si="347"/>
        <v>109104468.44676055</v>
      </c>
      <c r="AE313" s="19">
        <f t="shared" si="347"/>
        <v>113451558.59699529</v>
      </c>
      <c r="AF313" s="19">
        <f t="shared" si="347"/>
        <v>117641546.56413144</v>
      </c>
      <c r="AG313" s="5"/>
      <c r="AH313" s="5"/>
      <c r="AI313" s="5"/>
      <c r="AJ313" s="5"/>
      <c r="AK313" s="5"/>
      <c r="AL313" s="5"/>
      <c r="AM313" s="5"/>
      <c r="AN313" s="5"/>
      <c r="AO313" s="5"/>
      <c r="AP313" s="5"/>
    </row>
    <row r="314" spans="2:42" ht="15" x14ac:dyDescent="0.25">
      <c r="B314" s="8" t="s">
        <v>39</v>
      </c>
      <c r="C314" s="16">
        <f>C137/365*założenia!$C144/(założenia!$C120/365)</f>
        <v>310200</v>
      </c>
      <c r="D314" s="16">
        <f>D137/365*założenia!$C144/(założenia!$C120/365)</f>
        <v>321677.40140845074</v>
      </c>
      <c r="E314" s="16">
        <f>E137/365*założenia!$C144/(założenia!$C120/365)</f>
        <v>334222.81690140849</v>
      </c>
      <c r="F314" s="16">
        <f>F137/365*założenia!$C144/(założenia!$C120/365)</f>
        <v>347591.73239436623</v>
      </c>
      <c r="G314" s="16">
        <f>G137/365*założenia!$C144/(założenia!$C120/365)</f>
        <v>361495.40140845074</v>
      </c>
      <c r="H314" s="16">
        <f>H137/365*założenia!$C144/(założenia!$C120/365)</f>
        <v>375232.22535211267</v>
      </c>
      <c r="I314" s="16">
        <f>I137/365*założenia!$C144/(założenia!$C120/365)</f>
        <v>389115.81690140843</v>
      </c>
      <c r="J314" s="16">
        <f>J137/365*założenia!$C144/(założenia!$C120/365)</f>
        <v>402345.75352112675</v>
      </c>
      <c r="K314" s="16">
        <f>K137/365*założenia!$C144/(założenia!$C120/365)</f>
        <v>415220.81690140849</v>
      </c>
      <c r="L314" s="16">
        <f>L137/365*założenia!$C144/(założenia!$C120/365)</f>
        <v>428092.66197183105</v>
      </c>
      <c r="M314" s="16">
        <f>M137/365*założenia!$C144/(założenia!$C120/365)</f>
        <v>440935.44366197183</v>
      </c>
      <c r="N314" s="16">
        <f>N137/365*założenia!$C144/(założenia!$C120/365)</f>
        <v>453722.57042253524</v>
      </c>
      <c r="O314" s="16">
        <f>O137/365*założenia!$C144/(założenia!$C120/365)</f>
        <v>466880.52816901408</v>
      </c>
      <c r="P314" s="16">
        <f>P137/365*założenia!$C144/(założenia!$C120/365)</f>
        <v>480420.06338028173</v>
      </c>
      <c r="Q314" s="16">
        <f>Q137/365*założenia!$C144/(założenia!$C120/365)</f>
        <v>493871.82394366205</v>
      </c>
      <c r="R314" s="16">
        <f>R137/365*założenia!$C144/(założenia!$C120/365)</f>
        <v>507700.23239436629</v>
      </c>
      <c r="S314" s="16">
        <f>S137/365*założenia!$C144/(założenia!$C120/365)</f>
        <v>521915.83802816906</v>
      </c>
      <c r="T314" s="16">
        <f>T137/365*założenia!$C144/(założenia!$C120/365)</f>
        <v>536007.56338028167</v>
      </c>
      <c r="U314" s="16">
        <f>U137/365*założenia!$C144/(założenia!$C120/365)</f>
        <v>550479.76760563382</v>
      </c>
      <c r="V314" s="16">
        <f>V137/365*założenia!$C144/(założenia!$C120/365)</f>
        <v>564792.23943661968</v>
      </c>
      <c r="W314" s="16">
        <f>W137/365*założenia!$C144/(założenia!$C120/365)</f>
        <v>578912.04225352115</v>
      </c>
      <c r="X314" s="16">
        <f>X137/365*założenia!$C144/(założenia!$C120/365)</f>
        <v>593384.84507042263</v>
      </c>
      <c r="Y314" s="16">
        <f>Y137/365*założenia!$C144/(założenia!$C120/365)</f>
        <v>607626.08450704231</v>
      </c>
      <c r="Z314" s="16">
        <f>Z137/365*założenia!$C144/(założenia!$C120/365)</f>
        <v>622209.11267605633</v>
      </c>
      <c r="AA314" s="16">
        <f>AA137/365*założenia!$C144/(założenia!$C120/365)</f>
        <v>637142.13380281697</v>
      </c>
      <c r="AB314" s="16">
        <f>AB137/365*założenia!$C144/(założenia!$C120/365)</f>
        <v>651796.40140845068</v>
      </c>
      <c r="AC314" s="16">
        <f>AC137/365*założenia!$C144/(założenia!$C120/365)</f>
        <v>666787.71830985916</v>
      </c>
      <c r="AD314" s="16">
        <f>AD137/365*założenia!$C144/(założenia!$C120/365)</f>
        <v>682123.838028169</v>
      </c>
      <c r="AE314" s="16">
        <f>AE137/365*założenia!$C144/(założenia!$C120/365)</f>
        <v>697812.68309859163</v>
      </c>
      <c r="AF314" s="16">
        <f>AF137/365*założenia!$C144/(założenia!$C120/365)</f>
        <v>713862.37323943665</v>
      </c>
      <c r="AG314" s="5"/>
      <c r="AH314" s="5"/>
      <c r="AI314" s="5"/>
      <c r="AJ314" s="5"/>
      <c r="AK314" s="5"/>
      <c r="AL314" s="5"/>
      <c r="AM314" s="5"/>
      <c r="AN314" s="5"/>
      <c r="AO314" s="5"/>
      <c r="AP314" s="5"/>
    </row>
    <row r="315" spans="2:42" ht="15" x14ac:dyDescent="0.25">
      <c r="B315" s="8" t="s">
        <v>40</v>
      </c>
      <c r="C315" s="16">
        <f>C137/365*założenia!$C145/(założenia!$C120/365)</f>
        <v>1034000.0000000001</v>
      </c>
      <c r="D315" s="16">
        <f>D137/365*założenia!$C145/(założenia!$C120/365)</f>
        <v>1072258.0046948357</v>
      </c>
      <c r="E315" s="16">
        <f>E137/365*założenia!$C145/(założenia!$C120/365)</f>
        <v>1114076.0563380281</v>
      </c>
      <c r="F315" s="16">
        <f>F137/365*założenia!$C145/(założenia!$C120/365)</f>
        <v>1158639.1079812208</v>
      </c>
      <c r="G315" s="16">
        <f>G137/365*założenia!$C145/(założenia!$C120/365)</f>
        <v>1204984.6713615025</v>
      </c>
      <c r="H315" s="16">
        <f>H137/365*założenia!$C145/(założenia!$C120/365)</f>
        <v>1250774.0845070421</v>
      </c>
      <c r="I315" s="16">
        <f>I137/365*założenia!$C145/(założenia!$C120/365)</f>
        <v>1297052.7230046948</v>
      </c>
      <c r="J315" s="16">
        <f>J137/365*założenia!$C145/(założenia!$C120/365)</f>
        <v>1341152.5117370894</v>
      </c>
      <c r="K315" s="16">
        <f>K137/365*założenia!$C145/(założenia!$C120/365)</f>
        <v>1384069.3896713615</v>
      </c>
      <c r="L315" s="16">
        <f>L137/365*założenia!$C145/(założenia!$C120/365)</f>
        <v>1426975.5399061034</v>
      </c>
      <c r="M315" s="16">
        <f>M137/365*założenia!$C145/(założenia!$C120/365)</f>
        <v>1469784.8122065731</v>
      </c>
      <c r="N315" s="16">
        <f>N137/365*założenia!$C145/(założenia!$C120/365)</f>
        <v>1512408.5680751177</v>
      </c>
      <c r="O315" s="16">
        <f>O137/365*założenia!$C145/(założenia!$C120/365)</f>
        <v>1556268.4272300471</v>
      </c>
      <c r="P315" s="16">
        <f>P137/365*założenia!$C145/(założenia!$C120/365)</f>
        <v>1601400.2112676057</v>
      </c>
      <c r="Q315" s="16">
        <f>Q137/365*założenia!$C145/(założenia!$C120/365)</f>
        <v>1646239.41314554</v>
      </c>
      <c r="R315" s="16">
        <f>R137/365*założenia!$C145/(założenia!$C120/365)</f>
        <v>1692334.1079812208</v>
      </c>
      <c r="S315" s="16">
        <f>S137/365*założenia!$C145/(założenia!$C120/365)</f>
        <v>1739719.4600938968</v>
      </c>
      <c r="T315" s="16">
        <f>T137/365*założenia!$C145/(założenia!$C120/365)</f>
        <v>1786691.8779342722</v>
      </c>
      <c r="U315" s="16">
        <f>U137/365*założenia!$C145/(założenia!$C120/365)</f>
        <v>1834932.5586854462</v>
      </c>
      <c r="V315" s="16">
        <f>V137/365*założenia!$C145/(założenia!$C120/365)</f>
        <v>1882640.7981220658</v>
      </c>
      <c r="W315" s="16">
        <f>W137/365*założenia!$C145/(założenia!$C120/365)</f>
        <v>1929706.8075117371</v>
      </c>
      <c r="X315" s="16">
        <f>X137/365*założenia!$C145/(założenia!$C120/365)</f>
        <v>1977949.4835680753</v>
      </c>
      <c r="Y315" s="16">
        <f>Y137/365*założenia!$C145/(założenia!$C120/365)</f>
        <v>2025420.281690141</v>
      </c>
      <c r="Z315" s="16">
        <f>Z137/365*założenia!$C145/(założenia!$C120/365)</f>
        <v>2074030.3755868543</v>
      </c>
      <c r="AA315" s="16">
        <f>AA137/365*założenia!$C145/(założenia!$C120/365)</f>
        <v>2123807.1126760566</v>
      </c>
      <c r="AB315" s="16">
        <f>AB137/365*założenia!$C145/(założenia!$C120/365)</f>
        <v>2172654.6713615023</v>
      </c>
      <c r="AC315" s="16">
        <f>AC137/365*założenia!$C145/(założenia!$C120/365)</f>
        <v>2222625.7276995308</v>
      </c>
      <c r="AD315" s="16">
        <f>AD137/365*założenia!$C145/(założenia!$C120/365)</f>
        <v>2273746.1267605633</v>
      </c>
      <c r="AE315" s="16">
        <f>AE137/365*założenia!$C145/(założenia!$C120/365)</f>
        <v>2326042.276995305</v>
      </c>
      <c r="AF315" s="16">
        <f>AF137/365*założenia!$C145/(założenia!$C120/365)</f>
        <v>2379541.2441314557</v>
      </c>
      <c r="AG315" s="5"/>
      <c r="AH315" s="5"/>
      <c r="AI315" s="5"/>
      <c r="AJ315" s="5"/>
      <c r="AK315" s="5"/>
      <c r="AL315" s="5"/>
      <c r="AM315" s="5"/>
      <c r="AN315" s="5"/>
      <c r="AO315" s="5"/>
      <c r="AP315" s="5"/>
    </row>
    <row r="316" spans="2:42" ht="15" x14ac:dyDescent="0.25">
      <c r="B316" s="8" t="s">
        <v>41</v>
      </c>
      <c r="C316" s="16">
        <f>C616</f>
        <v>7948390.5745454542</v>
      </c>
      <c r="D316" s="16">
        <f t="shared" ref="D316:Q316" si="348">D616</f>
        <v>4997877.9185915487</v>
      </c>
      <c r="E316" s="16">
        <f t="shared" si="348"/>
        <v>6037518.5030985912</v>
      </c>
      <c r="F316" s="16">
        <f t="shared" si="348"/>
        <v>7533981.5876056338</v>
      </c>
      <c r="G316" s="16">
        <f t="shared" si="348"/>
        <v>9460058.9185915496</v>
      </c>
      <c r="H316" s="16">
        <f t="shared" si="348"/>
        <v>11780113.094647888</v>
      </c>
      <c r="I316" s="16">
        <f t="shared" si="348"/>
        <v>14484163.503098592</v>
      </c>
      <c r="J316" s="16">
        <f t="shared" si="348"/>
        <v>17493077.566478875</v>
      </c>
      <c r="K316" s="16">
        <f t="shared" si="348"/>
        <v>20751973.503098592</v>
      </c>
      <c r="L316" s="16">
        <f t="shared" si="348"/>
        <v>24235843.65802817</v>
      </c>
      <c r="M316" s="16">
        <f t="shared" si="348"/>
        <v>27917129.876338027</v>
      </c>
      <c r="N316" s="16">
        <f t="shared" si="348"/>
        <v>31765257.749577463</v>
      </c>
      <c r="O316" s="16">
        <f t="shared" si="348"/>
        <v>35785583.791830987</v>
      </c>
      <c r="P316" s="16">
        <f t="shared" si="348"/>
        <v>39984073.256619722</v>
      </c>
      <c r="Q316" s="16">
        <f t="shared" si="348"/>
        <v>44325577.496056341</v>
      </c>
      <c r="R316" s="16">
        <f t="shared" ref="R316:AF316" si="349">R616</f>
        <v>48813634.08760564</v>
      </c>
      <c r="S316" s="16">
        <f t="shared" si="349"/>
        <v>53452345.481971838</v>
      </c>
      <c r="T316" s="16">
        <f t="shared" si="349"/>
        <v>58201046.756619722</v>
      </c>
      <c r="U316" s="16">
        <f t="shared" si="349"/>
        <v>63061083.552394368</v>
      </c>
      <c r="V316" s="16">
        <f t="shared" si="349"/>
        <v>67986972.080563381</v>
      </c>
      <c r="W316" s="16">
        <f t="shared" si="349"/>
        <v>72928957.277746484</v>
      </c>
      <c r="X316" s="16">
        <f t="shared" si="349"/>
        <v>77883254.474929586</v>
      </c>
      <c r="Y316" s="16">
        <f t="shared" si="349"/>
        <v>82795401.23549296</v>
      </c>
      <c r="Z316" s="16">
        <f t="shared" si="349"/>
        <v>87658681.207323939</v>
      </c>
      <c r="AA316" s="16">
        <f t="shared" si="349"/>
        <v>92466653.186197177</v>
      </c>
      <c r="AB316" s="16">
        <f t="shared" si="349"/>
        <v>97157777.918591544</v>
      </c>
      <c r="AC316" s="16">
        <f t="shared" si="349"/>
        <v>101721785.60169013</v>
      </c>
      <c r="AD316" s="16">
        <f t="shared" si="349"/>
        <v>106148598.48197182</v>
      </c>
      <c r="AE316" s="16">
        <f t="shared" si="349"/>
        <v>110427703.63690139</v>
      </c>
      <c r="AF316" s="16">
        <f t="shared" si="349"/>
        <v>114548142.94676055</v>
      </c>
      <c r="AG316" s="5"/>
      <c r="AH316" s="5"/>
      <c r="AI316" s="5"/>
      <c r="AJ316" s="5"/>
      <c r="AK316" s="5"/>
      <c r="AL316" s="5"/>
      <c r="AM316" s="5"/>
      <c r="AN316" s="5"/>
      <c r="AO316" s="5"/>
      <c r="AP316" s="5"/>
    </row>
    <row r="317" spans="2:42" ht="30" x14ac:dyDescent="0.25">
      <c r="B317" s="8" t="s">
        <v>42</v>
      </c>
      <c r="C317" s="16">
        <f>C288</f>
        <v>0</v>
      </c>
      <c r="D317" s="16">
        <f t="shared" ref="D317:Q317" si="350">D288</f>
        <v>0</v>
      </c>
      <c r="E317" s="16">
        <f t="shared" si="350"/>
        <v>0</v>
      </c>
      <c r="F317" s="16">
        <f t="shared" si="350"/>
        <v>0</v>
      </c>
      <c r="G317" s="16">
        <f t="shared" si="350"/>
        <v>0</v>
      </c>
      <c r="H317" s="16">
        <f t="shared" si="350"/>
        <v>0</v>
      </c>
      <c r="I317" s="16">
        <f t="shared" si="350"/>
        <v>0</v>
      </c>
      <c r="J317" s="16">
        <f t="shared" si="350"/>
        <v>0</v>
      </c>
      <c r="K317" s="16">
        <f t="shared" si="350"/>
        <v>0</v>
      </c>
      <c r="L317" s="16">
        <f t="shared" si="350"/>
        <v>0</v>
      </c>
      <c r="M317" s="16">
        <f t="shared" si="350"/>
        <v>0</v>
      </c>
      <c r="N317" s="16">
        <f t="shared" si="350"/>
        <v>0</v>
      </c>
      <c r="O317" s="16">
        <f t="shared" si="350"/>
        <v>0</v>
      </c>
      <c r="P317" s="16">
        <f t="shared" si="350"/>
        <v>0</v>
      </c>
      <c r="Q317" s="16">
        <f t="shared" si="350"/>
        <v>0</v>
      </c>
      <c r="R317" s="16">
        <f t="shared" ref="R317:AF317" si="351">R288</f>
        <v>0</v>
      </c>
      <c r="S317" s="16">
        <f t="shared" si="351"/>
        <v>0</v>
      </c>
      <c r="T317" s="16">
        <f t="shared" si="351"/>
        <v>0</v>
      </c>
      <c r="U317" s="16">
        <f t="shared" si="351"/>
        <v>0</v>
      </c>
      <c r="V317" s="16">
        <f t="shared" si="351"/>
        <v>0</v>
      </c>
      <c r="W317" s="16">
        <f t="shared" si="351"/>
        <v>0</v>
      </c>
      <c r="X317" s="16">
        <f t="shared" si="351"/>
        <v>0</v>
      </c>
      <c r="Y317" s="16">
        <f t="shared" si="351"/>
        <v>0</v>
      </c>
      <c r="Z317" s="16">
        <f t="shared" si="351"/>
        <v>0</v>
      </c>
      <c r="AA317" s="16">
        <f t="shared" si="351"/>
        <v>0</v>
      </c>
      <c r="AB317" s="16">
        <f t="shared" si="351"/>
        <v>0</v>
      </c>
      <c r="AC317" s="16">
        <f t="shared" si="351"/>
        <v>0</v>
      </c>
      <c r="AD317" s="16">
        <f t="shared" si="351"/>
        <v>0</v>
      </c>
      <c r="AE317" s="16">
        <f t="shared" si="351"/>
        <v>0</v>
      </c>
      <c r="AF317" s="16">
        <f t="shared" si="351"/>
        <v>0</v>
      </c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r="318" spans="2:42" ht="15" x14ac:dyDescent="0.25">
      <c r="B318" s="23" t="s">
        <v>43</v>
      </c>
      <c r="C318" s="19">
        <f>C307+C313</f>
        <v>59807590.574545458</v>
      </c>
      <c r="D318" s="19">
        <f t="shared" ref="D318:Q318" si="352">D307+D313</f>
        <v>62956813.324694835</v>
      </c>
      <c r="E318" s="19">
        <f t="shared" si="352"/>
        <v>63781692.376338027</v>
      </c>
      <c r="F318" s="19">
        <f t="shared" si="352"/>
        <v>65066962.42798122</v>
      </c>
      <c r="G318" s="19">
        <f t="shared" si="352"/>
        <v>66784163.991361499</v>
      </c>
      <c r="H318" s="19">
        <f t="shared" si="352"/>
        <v>68894619.404507041</v>
      </c>
      <c r="I318" s="19">
        <f t="shared" si="352"/>
        <v>71389707.043004692</v>
      </c>
      <c r="J318" s="19">
        <f t="shared" si="352"/>
        <v>74186825.831737086</v>
      </c>
      <c r="K318" s="19">
        <f t="shared" si="352"/>
        <v>77232388.709671363</v>
      </c>
      <c r="L318" s="19">
        <f t="shared" si="352"/>
        <v>80502911.859906107</v>
      </c>
      <c r="M318" s="19">
        <f t="shared" si="352"/>
        <v>83970725.132206574</v>
      </c>
      <c r="N318" s="19">
        <f t="shared" si="352"/>
        <v>87605138.888075113</v>
      </c>
      <c r="O318" s="19">
        <f t="shared" si="352"/>
        <v>91413357.747230053</v>
      </c>
      <c r="P318" s="19">
        <f t="shared" si="352"/>
        <v>95401393.531267613</v>
      </c>
      <c r="Q318" s="19">
        <f t="shared" si="352"/>
        <v>99532063.733145535</v>
      </c>
      <c r="R318" s="19">
        <f t="shared" ref="R318:AF318" si="353">R307+R313</f>
        <v>103810918.42798123</v>
      </c>
      <c r="S318" s="19">
        <f t="shared" si="353"/>
        <v>108242105.78009391</v>
      </c>
      <c r="T318" s="19">
        <f t="shared" si="353"/>
        <v>112782746.19793427</v>
      </c>
      <c r="U318" s="19">
        <f t="shared" si="353"/>
        <v>117436370.87868544</v>
      </c>
      <c r="V318" s="19">
        <f t="shared" si="353"/>
        <v>122155155.11812207</v>
      </c>
      <c r="W318" s="19">
        <f t="shared" si="353"/>
        <v>126889201.12751174</v>
      </c>
      <c r="X318" s="19">
        <f t="shared" si="353"/>
        <v>131637088.80356808</v>
      </c>
      <c r="Y318" s="19">
        <f t="shared" si="353"/>
        <v>136341822.60169014</v>
      </c>
      <c r="Z318" s="19">
        <f t="shared" si="353"/>
        <v>140999170.69558686</v>
      </c>
      <c r="AA318" s="19">
        <f t="shared" si="353"/>
        <v>145602727.43267605</v>
      </c>
      <c r="AB318" s="19">
        <f t="shared" si="353"/>
        <v>150088228.9913615</v>
      </c>
      <c r="AC318" s="19">
        <f t="shared" si="353"/>
        <v>154448074.04769951</v>
      </c>
      <c r="AD318" s="19">
        <f t="shared" si="353"/>
        <v>158672218.44676054</v>
      </c>
      <c r="AE318" s="19">
        <f t="shared" si="353"/>
        <v>162750183.59699529</v>
      </c>
      <c r="AF318" s="19">
        <f t="shared" si="353"/>
        <v>166671046.56413144</v>
      </c>
      <c r="AG318" s="5"/>
      <c r="AH318" s="5"/>
      <c r="AI318" s="5"/>
      <c r="AJ318" s="5"/>
      <c r="AK318" s="5"/>
      <c r="AL318" s="5"/>
      <c r="AM318" s="5"/>
      <c r="AN318" s="5"/>
      <c r="AO318" s="5"/>
      <c r="AP318" s="5"/>
    </row>
    <row r="319" spans="2:42" ht="15" x14ac:dyDescent="0.25">
      <c r="B319" s="23" t="s">
        <v>44</v>
      </c>
      <c r="C319" s="19">
        <f>C320+C321+C322+C323+C324+C325+C326+C327</f>
        <v>58519900</v>
      </c>
      <c r="D319" s="19">
        <f t="shared" ref="D319:Q319" si="354">D320+D321+D322+D323+D324+D325+D326+D327</f>
        <v>59093959</v>
      </c>
      <c r="E319" s="19">
        <f t="shared" si="354"/>
        <v>59946784.908</v>
      </c>
      <c r="F319" s="19">
        <f t="shared" si="354"/>
        <v>61257256.816</v>
      </c>
      <c r="G319" s="19">
        <f t="shared" si="354"/>
        <v>62997877.723999999</v>
      </c>
      <c r="H319" s="19">
        <f t="shared" si="354"/>
        <v>65132308.631999999</v>
      </c>
      <c r="I319" s="19">
        <f t="shared" si="354"/>
        <v>67650882.539999992</v>
      </c>
      <c r="J319" s="19">
        <f t="shared" si="354"/>
        <v>70473666.447999984</v>
      </c>
      <c r="K319" s="19">
        <f t="shared" si="354"/>
        <v>73546077.355999976</v>
      </c>
      <c r="L319" s="19">
        <f t="shared" si="354"/>
        <v>76843459.263999969</v>
      </c>
      <c r="M319" s="19">
        <f t="shared" si="354"/>
        <v>80338228.171999961</v>
      </c>
      <c r="N319" s="19">
        <f t="shared" si="354"/>
        <v>83999783.079999954</v>
      </c>
      <c r="O319" s="19">
        <f t="shared" si="354"/>
        <v>87833906.987999946</v>
      </c>
      <c r="P319" s="19">
        <f t="shared" si="354"/>
        <v>91846575.895999938</v>
      </c>
      <c r="Q319" s="19">
        <f t="shared" si="354"/>
        <v>96002171.803999931</v>
      </c>
      <c r="R319" s="19">
        <f t="shared" ref="R319:AF319" si="355">R320+R321+R322+R323+R324+R325+R326+R327</f>
        <v>100304696.71199992</v>
      </c>
      <c r="S319" s="19">
        <f t="shared" si="355"/>
        <v>104758263.61999992</v>
      </c>
      <c r="T319" s="19">
        <f t="shared" si="355"/>
        <v>109321696.52799991</v>
      </c>
      <c r="U319" s="19">
        <f t="shared" si="355"/>
        <v>113996845.4359999</v>
      </c>
      <c r="V319" s="19">
        <f t="shared" si="355"/>
        <v>118737686.34399989</v>
      </c>
      <c r="W319" s="19">
        <f t="shared" si="355"/>
        <v>123494431.25199988</v>
      </c>
      <c r="X319" s="19">
        <f t="shared" si="355"/>
        <v>128263841.15999988</v>
      </c>
      <c r="Y319" s="19">
        <f t="shared" si="355"/>
        <v>132990869.06799987</v>
      </c>
      <c r="Z319" s="19">
        <f t="shared" si="355"/>
        <v>137669371.97599986</v>
      </c>
      <c r="AA319" s="19">
        <f t="shared" si="355"/>
        <v>142292916.88399985</v>
      </c>
      <c r="AB319" s="19">
        <f t="shared" si="355"/>
        <v>146799335.79199985</v>
      </c>
      <c r="AC319" s="19">
        <f t="shared" si="355"/>
        <v>151178974.69999984</v>
      </c>
      <c r="AD319" s="19">
        <f t="shared" si="355"/>
        <v>155421763.60799983</v>
      </c>
      <c r="AE319" s="19">
        <f t="shared" si="355"/>
        <v>159517197.51599982</v>
      </c>
      <c r="AF319" s="19">
        <f t="shared" si="355"/>
        <v>163454326.42399982</v>
      </c>
      <c r="AG319" s="5"/>
      <c r="AH319" s="5"/>
      <c r="AI319" s="5"/>
      <c r="AJ319" s="5"/>
      <c r="AK319" s="5"/>
      <c r="AL319" s="5"/>
      <c r="AM319" s="5"/>
      <c r="AN319" s="5"/>
      <c r="AO319" s="5"/>
      <c r="AP319" s="5"/>
    </row>
    <row r="320" spans="2:42" ht="15" x14ac:dyDescent="0.25">
      <c r="B320" s="8" t="s">
        <v>45</v>
      </c>
      <c r="C320" s="16">
        <f>założenia!C150+założenia!C156</f>
        <v>58300000</v>
      </c>
      <c r="D320" s="16">
        <f>C320+C326</f>
        <v>58519900</v>
      </c>
      <c r="E320" s="16">
        <f t="shared" ref="E320:Q320" si="356">D320+D326</f>
        <v>59093959</v>
      </c>
      <c r="F320" s="16">
        <f t="shared" si="356"/>
        <v>59946784.908</v>
      </c>
      <c r="G320" s="16">
        <f t="shared" si="356"/>
        <v>61257256.816</v>
      </c>
      <c r="H320" s="16">
        <f t="shared" si="356"/>
        <v>62997877.723999999</v>
      </c>
      <c r="I320" s="16">
        <f t="shared" si="356"/>
        <v>65132308.631999999</v>
      </c>
      <c r="J320" s="16">
        <f t="shared" si="356"/>
        <v>67650882.539999992</v>
      </c>
      <c r="K320" s="16">
        <f t="shared" si="356"/>
        <v>70473666.447999984</v>
      </c>
      <c r="L320" s="16">
        <f t="shared" si="356"/>
        <v>73546077.355999976</v>
      </c>
      <c r="M320" s="16">
        <f t="shared" si="356"/>
        <v>76843459.263999969</v>
      </c>
      <c r="N320" s="16">
        <f>M320+M326</f>
        <v>80338228.171999961</v>
      </c>
      <c r="O320" s="16">
        <f t="shared" si="356"/>
        <v>83999783.079999954</v>
      </c>
      <c r="P320" s="16">
        <f t="shared" si="356"/>
        <v>87833906.987999946</v>
      </c>
      <c r="Q320" s="16">
        <f t="shared" si="356"/>
        <v>91846575.895999938</v>
      </c>
      <c r="R320" s="16">
        <f t="shared" ref="R320" si="357">Q320+Q326</f>
        <v>96002171.803999931</v>
      </c>
      <c r="S320" s="16">
        <f t="shared" ref="S320" si="358">R320+R326</f>
        <v>100304696.71199992</v>
      </c>
      <c r="T320" s="16">
        <f t="shared" ref="T320" si="359">S320+S326</f>
        <v>104758263.61999992</v>
      </c>
      <c r="U320" s="16">
        <f t="shared" ref="U320" si="360">T320+T326</f>
        <v>109321696.52799991</v>
      </c>
      <c r="V320" s="16">
        <f t="shared" ref="V320" si="361">U320+U326</f>
        <v>113996845.4359999</v>
      </c>
      <c r="W320" s="16">
        <f t="shared" ref="W320" si="362">V320+V326</f>
        <v>118737686.34399989</v>
      </c>
      <c r="X320" s="16">
        <f t="shared" ref="X320" si="363">W320+W326</f>
        <v>123494431.25199988</v>
      </c>
      <c r="Y320" s="16">
        <f t="shared" ref="Y320" si="364">X320+X326</f>
        <v>128263841.15999988</v>
      </c>
      <c r="Z320" s="16">
        <f t="shared" ref="Z320" si="365">Y320+Y326</f>
        <v>132990869.06799987</v>
      </c>
      <c r="AA320" s="16">
        <f t="shared" ref="AA320" si="366">Z320+Z326</f>
        <v>137669371.97599986</v>
      </c>
      <c r="AB320" s="16">
        <f t="shared" ref="AB320" si="367">AA320+AA326</f>
        <v>142292916.88399985</v>
      </c>
      <c r="AC320" s="16">
        <f t="shared" ref="AC320" si="368">AB320+AB326</f>
        <v>146799335.79199985</v>
      </c>
      <c r="AD320" s="16">
        <f t="shared" ref="AD320" si="369">AC320+AC326</f>
        <v>151178974.69999984</v>
      </c>
      <c r="AE320" s="16">
        <f t="shared" ref="AE320" si="370">AD320+AD326</f>
        <v>155421763.60799983</v>
      </c>
      <c r="AF320" s="16">
        <f t="shared" ref="AF320" si="371">AE320+AE326</f>
        <v>159517197.51599982</v>
      </c>
      <c r="AG320" s="5"/>
      <c r="AH320" s="5"/>
      <c r="AI320" s="5"/>
      <c r="AJ320" s="5"/>
      <c r="AK320" s="5"/>
      <c r="AL320" s="5"/>
      <c r="AM320" s="5"/>
      <c r="AN320" s="5"/>
      <c r="AO320" s="5"/>
      <c r="AP320" s="5"/>
    </row>
    <row r="321" spans="2:42" ht="30" x14ac:dyDescent="0.25">
      <c r="B321" s="8" t="s">
        <v>46</v>
      </c>
      <c r="C321" s="16">
        <f>założenia!$C151</f>
        <v>0</v>
      </c>
      <c r="D321" s="16">
        <v>0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  <c r="V321" s="16">
        <v>0</v>
      </c>
      <c r="W321" s="16">
        <v>0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0</v>
      </c>
      <c r="AF321" s="16">
        <v>0</v>
      </c>
      <c r="AG321" s="5"/>
      <c r="AH321" s="5"/>
      <c r="AI321" s="5"/>
      <c r="AJ321" s="5"/>
      <c r="AK321" s="5"/>
      <c r="AL321" s="5"/>
      <c r="AM321" s="5"/>
      <c r="AN321" s="5"/>
      <c r="AO321" s="5"/>
      <c r="AP321" s="5"/>
    </row>
    <row r="322" spans="2:42" ht="15" x14ac:dyDescent="0.25">
      <c r="B322" s="8" t="s">
        <v>149</v>
      </c>
      <c r="C322" s="16">
        <f>założenia!$C152</f>
        <v>0</v>
      </c>
      <c r="D322" s="16">
        <v>0</v>
      </c>
      <c r="E322" s="16">
        <v>0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  <c r="V322" s="16">
        <v>0</v>
      </c>
      <c r="W322" s="16">
        <v>0</v>
      </c>
      <c r="X322" s="16">
        <v>0</v>
      </c>
      <c r="Y322" s="16">
        <v>0</v>
      </c>
      <c r="Z322" s="16">
        <v>0</v>
      </c>
      <c r="AA322" s="16">
        <v>0</v>
      </c>
      <c r="AB322" s="16">
        <v>0</v>
      </c>
      <c r="AC322" s="16">
        <v>0</v>
      </c>
      <c r="AD322" s="16">
        <v>0</v>
      </c>
      <c r="AE322" s="16">
        <v>0</v>
      </c>
      <c r="AF322" s="16">
        <v>0</v>
      </c>
      <c r="AG322" s="5"/>
      <c r="AH322" s="5"/>
      <c r="AI322" s="5"/>
      <c r="AJ322" s="5"/>
      <c r="AK322" s="5"/>
      <c r="AL322" s="5"/>
      <c r="AM322" s="5"/>
      <c r="AN322" s="5"/>
      <c r="AO322" s="5"/>
      <c r="AP322" s="5"/>
    </row>
    <row r="323" spans="2:42" ht="15" x14ac:dyDescent="0.25">
      <c r="B323" s="8" t="s">
        <v>47</v>
      </c>
      <c r="C323" s="16">
        <f>założenia!$C153</f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>
        <v>0</v>
      </c>
      <c r="T323" s="16">
        <v>0</v>
      </c>
      <c r="U323" s="16">
        <v>0</v>
      </c>
      <c r="V323" s="16">
        <v>0</v>
      </c>
      <c r="W323" s="16">
        <v>0</v>
      </c>
      <c r="X323" s="16">
        <v>0</v>
      </c>
      <c r="Y323" s="16">
        <v>0</v>
      </c>
      <c r="Z323" s="16">
        <v>0</v>
      </c>
      <c r="AA323" s="16">
        <v>0</v>
      </c>
      <c r="AB323" s="16">
        <v>0</v>
      </c>
      <c r="AC323" s="16">
        <v>0</v>
      </c>
      <c r="AD323" s="16">
        <v>0</v>
      </c>
      <c r="AE323" s="16">
        <v>0</v>
      </c>
      <c r="AF323" s="16">
        <v>0</v>
      </c>
      <c r="AG323" s="5"/>
      <c r="AH323" s="5"/>
      <c r="AI323" s="5"/>
      <c r="AJ323" s="5"/>
      <c r="AK323" s="5"/>
      <c r="AL323" s="5"/>
      <c r="AM323" s="5"/>
      <c r="AN323" s="5"/>
      <c r="AO323" s="5"/>
      <c r="AP323" s="5"/>
    </row>
    <row r="324" spans="2:42" ht="15" x14ac:dyDescent="0.25">
      <c r="B324" s="8" t="s">
        <v>48</v>
      </c>
      <c r="C324" s="16">
        <f>założenia!$C154</f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0</v>
      </c>
      <c r="R324" s="16">
        <v>0</v>
      </c>
      <c r="S324" s="16">
        <v>0</v>
      </c>
      <c r="T324" s="16">
        <v>0</v>
      </c>
      <c r="U324" s="16">
        <v>0</v>
      </c>
      <c r="V324" s="16">
        <v>0</v>
      </c>
      <c r="W324" s="16">
        <v>0</v>
      </c>
      <c r="X324" s="16">
        <v>0</v>
      </c>
      <c r="Y324" s="16">
        <v>0</v>
      </c>
      <c r="Z324" s="16">
        <v>0</v>
      </c>
      <c r="AA324" s="16">
        <v>0</v>
      </c>
      <c r="AB324" s="16">
        <v>0</v>
      </c>
      <c r="AC324" s="16">
        <v>0</v>
      </c>
      <c r="AD324" s="16">
        <v>0</v>
      </c>
      <c r="AE324" s="16">
        <v>0</v>
      </c>
      <c r="AF324" s="16">
        <v>0</v>
      </c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r="325" spans="2:42" ht="15" x14ac:dyDescent="0.25">
      <c r="B325" s="8" t="s">
        <v>49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  <c r="V325" s="16">
        <v>0</v>
      </c>
      <c r="W325" s="16">
        <v>0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0</v>
      </c>
      <c r="AD325" s="16">
        <v>0</v>
      </c>
      <c r="AE325" s="16">
        <v>0</v>
      </c>
      <c r="AF325" s="16">
        <v>0</v>
      </c>
      <c r="AG325" s="5"/>
      <c r="AH325" s="5"/>
      <c r="AI325" s="5"/>
      <c r="AJ325" s="5"/>
      <c r="AK325" s="5"/>
      <c r="AL325" s="5"/>
      <c r="AM325" s="5"/>
      <c r="AN325" s="5"/>
      <c r="AO325" s="5"/>
      <c r="AP325" s="5"/>
    </row>
    <row r="326" spans="2:42" ht="15" x14ac:dyDescent="0.25">
      <c r="B326" s="8" t="s">
        <v>50</v>
      </c>
      <c r="C326" s="16">
        <f t="shared" ref="C326:Q326" si="372">C164</f>
        <v>219900</v>
      </c>
      <c r="D326" s="16">
        <f t="shared" si="372"/>
        <v>574059</v>
      </c>
      <c r="E326" s="16">
        <f t="shared" si="372"/>
        <v>852825.90800000005</v>
      </c>
      <c r="F326" s="16">
        <f t="shared" si="372"/>
        <v>1310471.9080000001</v>
      </c>
      <c r="G326" s="16">
        <f t="shared" si="372"/>
        <v>1740620.9080000001</v>
      </c>
      <c r="H326" s="16">
        <f t="shared" si="372"/>
        <v>2134430.9079999998</v>
      </c>
      <c r="I326" s="16">
        <f t="shared" si="372"/>
        <v>2518573.9079999998</v>
      </c>
      <c r="J326" s="16">
        <f t="shared" si="372"/>
        <v>2822783.9079999998</v>
      </c>
      <c r="K326" s="16">
        <f t="shared" si="372"/>
        <v>3072410.9079999998</v>
      </c>
      <c r="L326" s="16">
        <f t="shared" si="372"/>
        <v>3297381.9079999998</v>
      </c>
      <c r="M326" s="16">
        <f t="shared" si="372"/>
        <v>3494768.9079999998</v>
      </c>
      <c r="N326" s="16">
        <f t="shared" si="372"/>
        <v>3661554.9079999998</v>
      </c>
      <c r="O326" s="16">
        <f t="shared" si="372"/>
        <v>3834123.9079999998</v>
      </c>
      <c r="P326" s="16">
        <f t="shared" si="372"/>
        <v>4012668.9079999998</v>
      </c>
      <c r="Q326" s="16">
        <f t="shared" si="372"/>
        <v>4155595.9079999998</v>
      </c>
      <c r="R326" s="16">
        <f t="shared" ref="R326:AF326" si="373">R164</f>
        <v>4302524.9079999998</v>
      </c>
      <c r="S326" s="16">
        <f t="shared" si="373"/>
        <v>4453566.9079999998</v>
      </c>
      <c r="T326" s="16">
        <f t="shared" si="373"/>
        <v>4563432.9079999998</v>
      </c>
      <c r="U326" s="16">
        <f t="shared" si="373"/>
        <v>4675148.9079999998</v>
      </c>
      <c r="V326" s="16">
        <f t="shared" si="373"/>
        <v>4740840.9079999998</v>
      </c>
      <c r="W326" s="16">
        <f t="shared" si="373"/>
        <v>4756744.9079999998</v>
      </c>
      <c r="X326" s="16">
        <f t="shared" si="373"/>
        <v>4769409.9079999998</v>
      </c>
      <c r="Y326" s="16">
        <f t="shared" si="373"/>
        <v>4727027.9079999998</v>
      </c>
      <c r="Z326" s="16">
        <f t="shared" si="373"/>
        <v>4678502.9079999998</v>
      </c>
      <c r="AA326" s="16">
        <f t="shared" si="373"/>
        <v>4623544.9079999998</v>
      </c>
      <c r="AB326" s="16">
        <f t="shared" si="373"/>
        <v>4506418.9079999998</v>
      </c>
      <c r="AC326" s="16">
        <f t="shared" si="373"/>
        <v>4379638.9079999998</v>
      </c>
      <c r="AD326" s="16">
        <f t="shared" si="373"/>
        <v>4242788.9079999998</v>
      </c>
      <c r="AE326" s="16">
        <f t="shared" si="373"/>
        <v>4095433.9079999998</v>
      </c>
      <c r="AF326" s="16">
        <f t="shared" si="373"/>
        <v>3937128.9079999998</v>
      </c>
      <c r="AG326" s="5"/>
      <c r="AH326" s="5"/>
      <c r="AI326" s="5"/>
      <c r="AJ326" s="5"/>
      <c r="AK326" s="5"/>
      <c r="AL326" s="5"/>
      <c r="AM326" s="5"/>
      <c r="AN326" s="5"/>
      <c r="AO326" s="5"/>
      <c r="AP326" s="5"/>
    </row>
    <row r="327" spans="2:42" ht="30" x14ac:dyDescent="0.25">
      <c r="B327" s="8" t="s">
        <v>51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>
        <v>0</v>
      </c>
      <c r="T327" s="16">
        <v>0</v>
      </c>
      <c r="U327" s="16">
        <v>0</v>
      </c>
      <c r="V327" s="16">
        <v>0</v>
      </c>
      <c r="W327" s="16">
        <v>0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5"/>
      <c r="AH327" s="5"/>
      <c r="AI327" s="5"/>
      <c r="AJ327" s="5"/>
      <c r="AK327" s="5"/>
      <c r="AL327" s="5"/>
      <c r="AM327" s="5"/>
      <c r="AN327" s="5"/>
      <c r="AO327" s="5"/>
      <c r="AP327" s="5"/>
    </row>
    <row r="328" spans="2:42" ht="30" x14ac:dyDescent="0.25">
      <c r="B328" s="23" t="s">
        <v>52</v>
      </c>
      <c r="C328" s="19">
        <f>C329+C330+C331+C332</f>
        <v>1287690.5745454547</v>
      </c>
      <c r="D328" s="19">
        <f t="shared" ref="D328:Q328" si="374">D329+D330+D331+D332</f>
        <v>3862854.3246948356</v>
      </c>
      <c r="E328" s="19">
        <f t="shared" si="374"/>
        <v>3834907.4683380281</v>
      </c>
      <c r="F328" s="19">
        <f t="shared" si="374"/>
        <v>3809705.611981221</v>
      </c>
      <c r="G328" s="19">
        <f t="shared" si="374"/>
        <v>3786286.2673615031</v>
      </c>
      <c r="H328" s="19">
        <f t="shared" si="374"/>
        <v>3762310.7725070426</v>
      </c>
      <c r="I328" s="19">
        <f t="shared" si="374"/>
        <v>3738824.5030046953</v>
      </c>
      <c r="J328" s="19">
        <f t="shared" si="374"/>
        <v>3713159.38373709</v>
      </c>
      <c r="K328" s="19">
        <f t="shared" si="374"/>
        <v>3686311.3536713626</v>
      </c>
      <c r="L328" s="19">
        <f t="shared" si="374"/>
        <v>3659452.5959061049</v>
      </c>
      <c r="M328" s="19">
        <f t="shared" si="374"/>
        <v>3632496.9602065748</v>
      </c>
      <c r="N328" s="19">
        <f t="shared" si="374"/>
        <v>3605355.8080751188</v>
      </c>
      <c r="O328" s="19">
        <f t="shared" si="374"/>
        <v>3579450.7592300484</v>
      </c>
      <c r="P328" s="19">
        <f t="shared" si="374"/>
        <v>3554817.6352676069</v>
      </c>
      <c r="Q328" s="19">
        <f t="shared" si="374"/>
        <v>3529891.929145541</v>
      </c>
      <c r="R328" s="19">
        <f t="shared" ref="R328:AF328" si="375">R329+R330+R331+R332</f>
        <v>3506221.7159812218</v>
      </c>
      <c r="S328" s="19">
        <f t="shared" si="375"/>
        <v>3483842.160093898</v>
      </c>
      <c r="T328" s="19">
        <f t="shared" si="375"/>
        <v>3461049.6699342732</v>
      </c>
      <c r="U328" s="19">
        <f t="shared" si="375"/>
        <v>3439525.4426854472</v>
      </c>
      <c r="V328" s="19">
        <f t="shared" si="375"/>
        <v>3417468.7741220668</v>
      </c>
      <c r="W328" s="19">
        <f t="shared" si="375"/>
        <v>3394769.875511738</v>
      </c>
      <c r="X328" s="19">
        <f t="shared" si="375"/>
        <v>3373247.6435680762</v>
      </c>
      <c r="Y328" s="19">
        <f t="shared" si="375"/>
        <v>3350953.5336901415</v>
      </c>
      <c r="Z328" s="19">
        <f t="shared" si="375"/>
        <v>3329798.7195868548</v>
      </c>
      <c r="AA328" s="19">
        <f t="shared" si="375"/>
        <v>3309810.5486760573</v>
      </c>
      <c r="AB328" s="19">
        <f t="shared" si="375"/>
        <v>3288893.1993615031</v>
      </c>
      <c r="AC328" s="19">
        <f t="shared" si="375"/>
        <v>3269099.3476995314</v>
      </c>
      <c r="AD328" s="19">
        <f t="shared" si="375"/>
        <v>3250454.8387605641</v>
      </c>
      <c r="AE328" s="19">
        <f t="shared" si="375"/>
        <v>3232986.0809953054</v>
      </c>
      <c r="AF328" s="19">
        <f t="shared" si="375"/>
        <v>3216720.1401314558</v>
      </c>
      <c r="AG328" s="5"/>
      <c r="AH328" s="5"/>
      <c r="AI328" s="5"/>
      <c r="AJ328" s="5"/>
      <c r="AK328" s="5"/>
      <c r="AL328" s="5"/>
      <c r="AM328" s="5"/>
      <c r="AN328" s="5"/>
      <c r="AO328" s="5"/>
      <c r="AP328" s="5"/>
    </row>
    <row r="329" spans="2:42" ht="15" x14ac:dyDescent="0.25">
      <c r="B329" s="8" t="s">
        <v>53</v>
      </c>
      <c r="C329" s="16">
        <f>C300</f>
        <v>0</v>
      </c>
      <c r="D329" s="16">
        <f t="shared" ref="D329:Q329" si="376">D300</f>
        <v>0</v>
      </c>
      <c r="E329" s="16">
        <f t="shared" si="376"/>
        <v>0</v>
      </c>
      <c r="F329" s="16">
        <f t="shared" si="376"/>
        <v>0</v>
      </c>
      <c r="G329" s="16">
        <f t="shared" si="376"/>
        <v>0</v>
      </c>
      <c r="H329" s="16">
        <f t="shared" si="376"/>
        <v>0</v>
      </c>
      <c r="I329" s="16">
        <f t="shared" si="376"/>
        <v>0</v>
      </c>
      <c r="J329" s="16">
        <f t="shared" si="376"/>
        <v>0</v>
      </c>
      <c r="K329" s="16">
        <f t="shared" si="376"/>
        <v>0</v>
      </c>
      <c r="L329" s="16">
        <f t="shared" si="376"/>
        <v>0</v>
      </c>
      <c r="M329" s="16">
        <f t="shared" si="376"/>
        <v>0</v>
      </c>
      <c r="N329" s="16">
        <f t="shared" si="376"/>
        <v>0</v>
      </c>
      <c r="O329" s="16">
        <f t="shared" si="376"/>
        <v>0</v>
      </c>
      <c r="P329" s="16">
        <f t="shared" si="376"/>
        <v>0</v>
      </c>
      <c r="Q329" s="16">
        <f t="shared" si="376"/>
        <v>0</v>
      </c>
      <c r="R329" s="16">
        <f t="shared" ref="R329:AF329" si="377">R300</f>
        <v>0</v>
      </c>
      <c r="S329" s="16">
        <f t="shared" si="377"/>
        <v>0</v>
      </c>
      <c r="T329" s="16">
        <f t="shared" si="377"/>
        <v>0</v>
      </c>
      <c r="U329" s="16">
        <f t="shared" si="377"/>
        <v>0</v>
      </c>
      <c r="V329" s="16">
        <f t="shared" si="377"/>
        <v>0</v>
      </c>
      <c r="W329" s="16">
        <f t="shared" si="377"/>
        <v>0</v>
      </c>
      <c r="X329" s="16">
        <f t="shared" si="377"/>
        <v>0</v>
      </c>
      <c r="Y329" s="16">
        <f t="shared" si="377"/>
        <v>0</v>
      </c>
      <c r="Z329" s="16">
        <f t="shared" si="377"/>
        <v>0</v>
      </c>
      <c r="AA329" s="16">
        <f t="shared" si="377"/>
        <v>0</v>
      </c>
      <c r="AB329" s="16">
        <f t="shared" si="377"/>
        <v>0</v>
      </c>
      <c r="AC329" s="16">
        <f t="shared" si="377"/>
        <v>0</v>
      </c>
      <c r="AD329" s="16">
        <f t="shared" si="377"/>
        <v>0</v>
      </c>
      <c r="AE329" s="16">
        <f t="shared" si="377"/>
        <v>0</v>
      </c>
      <c r="AF329" s="16">
        <f t="shared" si="377"/>
        <v>0</v>
      </c>
      <c r="AG329" s="5"/>
      <c r="AH329" s="5"/>
      <c r="AI329" s="5"/>
      <c r="AJ329" s="5"/>
      <c r="AK329" s="5"/>
      <c r="AL329" s="5"/>
      <c r="AM329" s="5"/>
      <c r="AN329" s="5"/>
      <c r="AO329" s="5"/>
      <c r="AP329" s="5"/>
    </row>
    <row r="330" spans="2:42" ht="15" x14ac:dyDescent="0.25">
      <c r="B330" s="8" t="s">
        <v>54</v>
      </c>
      <c r="C330" s="16">
        <f t="shared" ref="C330:Q330" si="378">C301</f>
        <v>0</v>
      </c>
      <c r="D330" s="16">
        <f t="shared" si="378"/>
        <v>0</v>
      </c>
      <c r="E330" s="16">
        <f t="shared" si="378"/>
        <v>0</v>
      </c>
      <c r="F330" s="16">
        <f t="shared" si="378"/>
        <v>0</v>
      </c>
      <c r="G330" s="16">
        <f t="shared" si="378"/>
        <v>0</v>
      </c>
      <c r="H330" s="16">
        <f t="shared" si="378"/>
        <v>0</v>
      </c>
      <c r="I330" s="16">
        <f t="shared" si="378"/>
        <v>0</v>
      </c>
      <c r="J330" s="16">
        <f t="shared" si="378"/>
        <v>0</v>
      </c>
      <c r="K330" s="16">
        <f t="shared" si="378"/>
        <v>0</v>
      </c>
      <c r="L330" s="16">
        <f t="shared" si="378"/>
        <v>0</v>
      </c>
      <c r="M330" s="16">
        <f t="shared" si="378"/>
        <v>0</v>
      </c>
      <c r="N330" s="16">
        <f t="shared" si="378"/>
        <v>0</v>
      </c>
      <c r="O330" s="16">
        <f t="shared" si="378"/>
        <v>0</v>
      </c>
      <c r="P330" s="16">
        <f t="shared" si="378"/>
        <v>0</v>
      </c>
      <c r="Q330" s="16">
        <f t="shared" si="378"/>
        <v>0</v>
      </c>
      <c r="R330" s="16">
        <f t="shared" ref="R330:AF330" si="379">R301</f>
        <v>0</v>
      </c>
      <c r="S330" s="16">
        <f t="shared" si="379"/>
        <v>0</v>
      </c>
      <c r="T330" s="16">
        <f t="shared" si="379"/>
        <v>0</v>
      </c>
      <c r="U330" s="16">
        <f t="shared" si="379"/>
        <v>0</v>
      </c>
      <c r="V330" s="16">
        <f t="shared" si="379"/>
        <v>0</v>
      </c>
      <c r="W330" s="16">
        <f t="shared" si="379"/>
        <v>0</v>
      </c>
      <c r="X330" s="16">
        <f t="shared" si="379"/>
        <v>0</v>
      </c>
      <c r="Y330" s="16">
        <f t="shared" si="379"/>
        <v>0</v>
      </c>
      <c r="Z330" s="16">
        <f t="shared" si="379"/>
        <v>0</v>
      </c>
      <c r="AA330" s="16">
        <f t="shared" si="379"/>
        <v>0</v>
      </c>
      <c r="AB330" s="16">
        <f t="shared" si="379"/>
        <v>0</v>
      </c>
      <c r="AC330" s="16">
        <f t="shared" si="379"/>
        <v>0</v>
      </c>
      <c r="AD330" s="16">
        <f t="shared" si="379"/>
        <v>0</v>
      </c>
      <c r="AE330" s="16">
        <f t="shared" si="379"/>
        <v>0</v>
      </c>
      <c r="AF330" s="16">
        <f t="shared" si="379"/>
        <v>0</v>
      </c>
      <c r="AG330" s="5"/>
      <c r="AH330" s="5"/>
      <c r="AI330" s="5"/>
      <c r="AJ330" s="5"/>
      <c r="AK330" s="5"/>
      <c r="AL330" s="5"/>
      <c r="AM330" s="5"/>
      <c r="AN330" s="5"/>
      <c r="AO330" s="5"/>
      <c r="AP330" s="5"/>
    </row>
    <row r="331" spans="2:42" ht="15" x14ac:dyDescent="0.25">
      <c r="B331" s="8" t="s">
        <v>55</v>
      </c>
      <c r="C331" s="16">
        <f>C137/365*założenia!$C161/(założenia!$C120/365)</f>
        <v>1034000.0000000001</v>
      </c>
      <c r="D331" s="16">
        <f>D137/365*założenia!$C161/(założenia!$C120/365)</f>
        <v>1072258.0046948357</v>
      </c>
      <c r="E331" s="16">
        <f>E137/365*założenia!$C161/(założenia!$C120/365)</f>
        <v>1114076.0563380281</v>
      </c>
      <c r="F331" s="16">
        <f>F137/365*założenia!$C161/(założenia!$C120/365)</f>
        <v>1158639.1079812208</v>
      </c>
      <c r="G331" s="16">
        <f>G137/365*założenia!$C161/(założenia!$C120/365)</f>
        <v>1204984.6713615025</v>
      </c>
      <c r="H331" s="16">
        <f>H137/365*założenia!$C161/(założenia!$C120/365)</f>
        <v>1250774.0845070421</v>
      </c>
      <c r="I331" s="16">
        <f>I137/365*założenia!$C161/(założenia!$C120/365)</f>
        <v>1297052.7230046948</v>
      </c>
      <c r="J331" s="16">
        <f>J137/365*założenia!$C161/(założenia!$C120/365)</f>
        <v>1341152.5117370894</v>
      </c>
      <c r="K331" s="16">
        <f>K137/365*założenia!$C161/(założenia!$C120/365)</f>
        <v>1384069.3896713615</v>
      </c>
      <c r="L331" s="16">
        <f>L137/365*założenia!$C161/(założenia!$C120/365)</f>
        <v>1426975.5399061034</v>
      </c>
      <c r="M331" s="16">
        <f>M137/365*założenia!$C161/(założenia!$C120/365)</f>
        <v>1469784.8122065731</v>
      </c>
      <c r="N331" s="16">
        <f>N137/365*założenia!$C161/(założenia!$C120/365)</f>
        <v>1512408.5680751177</v>
      </c>
      <c r="O331" s="16">
        <f>O137/365*założenia!$C161/(założenia!$C120/365)</f>
        <v>1556268.4272300471</v>
      </c>
      <c r="P331" s="16">
        <f>P137/365*założenia!$C161/(założenia!$C120/365)</f>
        <v>1601400.2112676057</v>
      </c>
      <c r="Q331" s="16">
        <f>Q137/365*założenia!$C161/(założenia!$C120/365)</f>
        <v>1646239.41314554</v>
      </c>
      <c r="R331" s="16">
        <f>R137/365*założenia!$C161/(założenia!$C120/365)</f>
        <v>1692334.1079812208</v>
      </c>
      <c r="S331" s="16">
        <f>S137/365*założenia!$C161/(założenia!$C120/365)</f>
        <v>1739719.4600938968</v>
      </c>
      <c r="T331" s="16">
        <f>T137/365*założenia!$C161/(założenia!$C120/365)</f>
        <v>1786691.8779342722</v>
      </c>
      <c r="U331" s="16">
        <f>U137/365*założenia!$C161/(założenia!$C120/365)</f>
        <v>1834932.5586854462</v>
      </c>
      <c r="V331" s="16">
        <f>V137/365*założenia!$C161/(założenia!$C120/365)</f>
        <v>1882640.7981220658</v>
      </c>
      <c r="W331" s="16">
        <f>W137/365*założenia!$C161/(założenia!$C120/365)</f>
        <v>1929706.8075117371</v>
      </c>
      <c r="X331" s="16">
        <f>X137/365*założenia!$C161/(założenia!$C120/365)</f>
        <v>1977949.4835680753</v>
      </c>
      <c r="Y331" s="16">
        <f>Y137/365*założenia!$C161/(założenia!$C120/365)</f>
        <v>2025420.281690141</v>
      </c>
      <c r="Z331" s="16">
        <f>Z137/365*założenia!$C161/(założenia!$C120/365)</f>
        <v>2074030.3755868543</v>
      </c>
      <c r="AA331" s="16">
        <f>AA137/365*założenia!$C161/(założenia!$C120/365)</f>
        <v>2123807.1126760566</v>
      </c>
      <c r="AB331" s="16">
        <f>AB137/365*założenia!$C161/(założenia!$C120/365)</f>
        <v>2172654.6713615023</v>
      </c>
      <c r="AC331" s="16">
        <f>AC137/365*założenia!$C161/(założenia!$C120/365)</f>
        <v>2222625.7276995308</v>
      </c>
      <c r="AD331" s="16">
        <f>AD137/365*założenia!$C161/(założenia!$C120/365)</f>
        <v>2273746.1267605633</v>
      </c>
      <c r="AE331" s="16">
        <f>AE137/365*założenia!$C161/(założenia!$C120/365)</f>
        <v>2326042.276995305</v>
      </c>
      <c r="AF331" s="16">
        <f>AF137/365*założenia!$C161/(założenia!$C120/365)</f>
        <v>2379541.2441314557</v>
      </c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r="332" spans="2:42" ht="15" x14ac:dyDescent="0.25">
      <c r="B332" s="8" t="s">
        <v>56</v>
      </c>
      <c r="C332" s="16">
        <f>C303+C910-(C129*$C905)</f>
        <v>253690.57454545452</v>
      </c>
      <c r="D332" s="16">
        <f>D303+$C910+$D910-(D129*$C905)</f>
        <v>2790596.32</v>
      </c>
      <c r="E332" s="16">
        <f t="shared" ref="E332:AF332" si="380">D332-(E129*$C905)</f>
        <v>2720831.412</v>
      </c>
      <c r="F332" s="16">
        <f t="shared" si="380"/>
        <v>2651066.5040000002</v>
      </c>
      <c r="G332" s="16">
        <f t="shared" si="380"/>
        <v>2581301.5960000004</v>
      </c>
      <c r="H332" s="16">
        <f t="shared" si="380"/>
        <v>2511536.6880000005</v>
      </c>
      <c r="I332" s="16">
        <f t="shared" si="380"/>
        <v>2441771.7800000007</v>
      </c>
      <c r="J332" s="16">
        <f t="shared" si="380"/>
        <v>2372006.8720000009</v>
      </c>
      <c r="K332" s="16">
        <f t="shared" si="380"/>
        <v>2302241.9640000011</v>
      </c>
      <c r="L332" s="16">
        <f t="shared" si="380"/>
        <v>2232477.0560000013</v>
      </c>
      <c r="M332" s="16">
        <f t="shared" si="380"/>
        <v>2162712.1480000014</v>
      </c>
      <c r="N332" s="16">
        <f t="shared" si="380"/>
        <v>2092947.2400000014</v>
      </c>
      <c r="O332" s="16">
        <f t="shared" si="380"/>
        <v>2023182.3320000013</v>
      </c>
      <c r="P332" s="16">
        <f t="shared" si="380"/>
        <v>1953417.4240000013</v>
      </c>
      <c r="Q332" s="16">
        <f t="shared" si="380"/>
        <v>1883652.5160000012</v>
      </c>
      <c r="R332" s="16">
        <f t="shared" si="380"/>
        <v>1813887.6080000012</v>
      </c>
      <c r="S332" s="16">
        <f t="shared" si="380"/>
        <v>1744122.7000000011</v>
      </c>
      <c r="T332" s="16">
        <f t="shared" si="380"/>
        <v>1674357.7920000011</v>
      </c>
      <c r="U332" s="16">
        <f t="shared" si="380"/>
        <v>1604592.884000001</v>
      </c>
      <c r="V332" s="16">
        <f t="shared" si="380"/>
        <v>1534827.976000001</v>
      </c>
      <c r="W332" s="16">
        <f t="shared" si="380"/>
        <v>1465063.0680000009</v>
      </c>
      <c r="X332" s="16">
        <f t="shared" si="380"/>
        <v>1395298.1600000008</v>
      </c>
      <c r="Y332" s="16">
        <f t="shared" si="380"/>
        <v>1325533.2520000008</v>
      </c>
      <c r="Z332" s="16">
        <f t="shared" si="380"/>
        <v>1255768.3440000007</v>
      </c>
      <c r="AA332" s="16">
        <f t="shared" si="380"/>
        <v>1186003.4360000007</v>
      </c>
      <c r="AB332" s="16">
        <f t="shared" si="380"/>
        <v>1116238.5280000006</v>
      </c>
      <c r="AC332" s="16">
        <f t="shared" si="380"/>
        <v>1046473.6200000006</v>
      </c>
      <c r="AD332" s="16">
        <f t="shared" si="380"/>
        <v>976708.71200000052</v>
      </c>
      <c r="AE332" s="16">
        <f t="shared" si="380"/>
        <v>906943.80400000047</v>
      </c>
      <c r="AF332" s="16">
        <f t="shared" si="380"/>
        <v>837178.89600000042</v>
      </c>
      <c r="AG332" s="5"/>
      <c r="AH332" s="5"/>
      <c r="AI332" s="5"/>
      <c r="AJ332" s="5"/>
      <c r="AK332" s="5"/>
      <c r="AL332" s="5"/>
      <c r="AM332" s="5"/>
      <c r="AN332" s="5"/>
      <c r="AO332" s="5"/>
      <c r="AP332" s="5"/>
    </row>
    <row r="333" spans="2:42" ht="15" x14ac:dyDescent="0.25">
      <c r="B333" s="23" t="s">
        <v>57</v>
      </c>
      <c r="C333" s="19">
        <f>C319+C328</f>
        <v>59807590.574545458</v>
      </c>
      <c r="D333" s="19">
        <f t="shared" ref="D333:Q333" si="381">D319+D328</f>
        <v>62956813.324694835</v>
      </c>
      <c r="E333" s="19">
        <f t="shared" si="381"/>
        <v>63781692.376338027</v>
      </c>
      <c r="F333" s="19">
        <f t="shared" si="381"/>
        <v>65066962.42798122</v>
      </c>
      <c r="G333" s="19">
        <f t="shared" si="381"/>
        <v>66784163.991361499</v>
      </c>
      <c r="H333" s="19">
        <f t="shared" si="381"/>
        <v>68894619.404507041</v>
      </c>
      <c r="I333" s="19">
        <f t="shared" si="381"/>
        <v>71389707.043004692</v>
      </c>
      <c r="J333" s="19">
        <f t="shared" si="381"/>
        <v>74186825.831737071</v>
      </c>
      <c r="K333" s="19">
        <f t="shared" si="381"/>
        <v>77232388.709671333</v>
      </c>
      <c r="L333" s="19">
        <f t="shared" si="381"/>
        <v>80502911.859906077</v>
      </c>
      <c r="M333" s="19">
        <f t="shared" si="381"/>
        <v>83970725.132206529</v>
      </c>
      <c r="N333" s="19">
        <f t="shared" si="381"/>
        <v>87605138.888075069</v>
      </c>
      <c r="O333" s="19">
        <f t="shared" si="381"/>
        <v>91413357.747229993</v>
      </c>
      <c r="P333" s="19">
        <f t="shared" si="381"/>
        <v>95401393.531267539</v>
      </c>
      <c r="Q333" s="19">
        <f t="shared" si="381"/>
        <v>99532063.733145475</v>
      </c>
      <c r="R333" s="19">
        <f t="shared" ref="R333:AF333" si="382">R319+R328</f>
        <v>103810918.42798114</v>
      </c>
      <c r="S333" s="19">
        <f t="shared" si="382"/>
        <v>108242105.78009382</v>
      </c>
      <c r="T333" s="19">
        <f t="shared" si="382"/>
        <v>112782746.19793418</v>
      </c>
      <c r="U333" s="19">
        <f t="shared" si="382"/>
        <v>117436370.87868534</v>
      </c>
      <c r="V333" s="19">
        <f t="shared" si="382"/>
        <v>122155155.11812195</v>
      </c>
      <c r="W333" s="19">
        <f t="shared" si="382"/>
        <v>126889201.12751162</v>
      </c>
      <c r="X333" s="19">
        <f t="shared" si="382"/>
        <v>131637088.80356795</v>
      </c>
      <c r="Y333" s="19">
        <f t="shared" si="382"/>
        <v>136341822.60169002</v>
      </c>
      <c r="Z333" s="19">
        <f t="shared" si="382"/>
        <v>140999170.69558671</v>
      </c>
      <c r="AA333" s="19">
        <f t="shared" si="382"/>
        <v>145602727.4326759</v>
      </c>
      <c r="AB333" s="19">
        <f t="shared" si="382"/>
        <v>150088228.99136135</v>
      </c>
      <c r="AC333" s="19">
        <f t="shared" si="382"/>
        <v>154448074.04769936</v>
      </c>
      <c r="AD333" s="19">
        <f t="shared" si="382"/>
        <v>158672218.44676039</v>
      </c>
      <c r="AE333" s="19">
        <f t="shared" si="382"/>
        <v>162750183.59699512</v>
      </c>
      <c r="AF333" s="19">
        <f t="shared" si="382"/>
        <v>166671046.56413126</v>
      </c>
      <c r="AG333" s="5"/>
      <c r="AH333" s="5"/>
      <c r="AI333" s="5"/>
      <c r="AJ333" s="5"/>
      <c r="AK333" s="5"/>
      <c r="AL333" s="5"/>
      <c r="AM333" s="5"/>
      <c r="AN333" s="5"/>
      <c r="AO333" s="5"/>
      <c r="AP333" s="5"/>
    </row>
    <row r="334" spans="2:42" ht="15" x14ac:dyDescent="0.25">
      <c r="B334" s="5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5"/>
      <c r="AH334" s="5"/>
      <c r="AI334" s="5"/>
      <c r="AJ334" s="5"/>
      <c r="AK334" s="5"/>
      <c r="AL334" s="5"/>
      <c r="AM334" s="5"/>
      <c r="AN334" s="5"/>
      <c r="AO334" s="5"/>
      <c r="AP334" s="5"/>
    </row>
    <row r="335" spans="2:42" ht="30" x14ac:dyDescent="0.25">
      <c r="B335" s="6" t="s">
        <v>135</v>
      </c>
      <c r="C335" s="7" t="str">
        <f>założenia!C17</f>
        <v>Rok n
2015</v>
      </c>
      <c r="D335" s="7" t="str">
        <f>założenia!D17</f>
        <v>Rok n+1
2016</v>
      </c>
      <c r="E335" s="7" t="str">
        <f>założenia!E17</f>
        <v>Rok n+2
2017</v>
      </c>
      <c r="F335" s="7" t="str">
        <f>założenia!F17</f>
        <v>Rok n+3
2018</v>
      </c>
      <c r="G335" s="7" t="str">
        <f>założenia!G17</f>
        <v>Rok n+4
2019</v>
      </c>
      <c r="H335" s="7" t="str">
        <f>założenia!H17</f>
        <v>Rok n+5
2020</v>
      </c>
      <c r="I335" s="7" t="str">
        <f>założenia!I17</f>
        <v>Rok n+6
2021</v>
      </c>
      <c r="J335" s="7" t="str">
        <f>założenia!J17</f>
        <v>Rok n+7
2022</v>
      </c>
      <c r="K335" s="7" t="str">
        <f>założenia!K17</f>
        <v>Rok n+8
2023</v>
      </c>
      <c r="L335" s="7" t="str">
        <f>założenia!L17</f>
        <v>Rok n+9
2024</v>
      </c>
      <c r="M335" s="7" t="str">
        <f>założenia!M17</f>
        <v>Rok n+10
2025</v>
      </c>
      <c r="N335" s="7" t="str">
        <f>założenia!N17</f>
        <v>Rok n+11
2026</v>
      </c>
      <c r="O335" s="7" t="str">
        <f>założenia!O17</f>
        <v>Rok n+12
2027</v>
      </c>
      <c r="P335" s="7" t="str">
        <f>założenia!P17</f>
        <v>Rok n+13
2028</v>
      </c>
      <c r="Q335" s="7" t="str">
        <f>założenia!Q17</f>
        <v>Rok n+14
2029</v>
      </c>
      <c r="R335" s="7" t="str">
        <f>założenia!R17</f>
        <v>Rok n+15
2030</v>
      </c>
      <c r="S335" s="7" t="str">
        <f>założenia!S17</f>
        <v>Rok n+16
2031</v>
      </c>
      <c r="T335" s="7" t="str">
        <f>założenia!T17</f>
        <v>Rok n+17
2032</v>
      </c>
      <c r="U335" s="7" t="str">
        <f>założenia!U17</f>
        <v>Rok n+18
2033</v>
      </c>
      <c r="V335" s="7" t="str">
        <f>założenia!V17</f>
        <v>Rok n+19
2034</v>
      </c>
      <c r="W335" s="7" t="str">
        <f>założenia!W17</f>
        <v>Rok n+20
2035</v>
      </c>
      <c r="X335" s="7" t="str">
        <f>założenia!X17</f>
        <v>Rok n+21
2036</v>
      </c>
      <c r="Y335" s="7" t="str">
        <f>założenia!Y17</f>
        <v>Rok n+22
2037</v>
      </c>
      <c r="Z335" s="7" t="str">
        <f>założenia!Z17</f>
        <v>Rok n+23
2038</v>
      </c>
      <c r="AA335" s="7" t="str">
        <f>założenia!AA17</f>
        <v>Rok n+24
2039</v>
      </c>
      <c r="AB335" s="7" t="str">
        <f>założenia!AB17</f>
        <v>Rok n+25
2040</v>
      </c>
      <c r="AC335" s="7" t="str">
        <f>założenia!AC17</f>
        <v>Rok n+26
2041</v>
      </c>
      <c r="AD335" s="7" t="str">
        <f>założenia!AD17</f>
        <v>Rok n+27
2042</v>
      </c>
      <c r="AE335" s="7" t="str">
        <f>założenia!AE17</f>
        <v>Rok n+28
2043</v>
      </c>
      <c r="AF335" s="7" t="str">
        <f>założenia!AF17</f>
        <v>Rok n+29
2044</v>
      </c>
      <c r="AG335" s="5"/>
      <c r="AH335" s="5"/>
      <c r="AI335" s="5"/>
      <c r="AJ335" s="5"/>
      <c r="AK335" s="5"/>
      <c r="AL335" s="5"/>
      <c r="AM335" s="5"/>
      <c r="AN335" s="5"/>
      <c r="AO335" s="5"/>
      <c r="AP335" s="5"/>
    </row>
    <row r="336" spans="2:42" ht="15" x14ac:dyDescent="0.25">
      <c r="B336" s="23" t="s">
        <v>32</v>
      </c>
      <c r="C336" s="19">
        <f>C337+C338+C339+C340+C341</f>
        <v>615000</v>
      </c>
      <c r="D336" s="19">
        <f t="shared" ref="D336:Q336" si="383">D337+D338+D339+D340+D341</f>
        <v>6765000</v>
      </c>
      <c r="E336" s="19">
        <f t="shared" si="383"/>
        <v>6595875</v>
      </c>
      <c r="F336" s="19">
        <f t="shared" si="383"/>
        <v>6426750</v>
      </c>
      <c r="G336" s="19">
        <f t="shared" si="383"/>
        <v>6257625</v>
      </c>
      <c r="H336" s="19">
        <f t="shared" si="383"/>
        <v>6088500</v>
      </c>
      <c r="I336" s="19">
        <f t="shared" si="383"/>
        <v>5919375</v>
      </c>
      <c r="J336" s="19">
        <f t="shared" si="383"/>
        <v>5750250</v>
      </c>
      <c r="K336" s="19">
        <f t="shared" si="383"/>
        <v>5581125</v>
      </c>
      <c r="L336" s="19">
        <f t="shared" si="383"/>
        <v>5412000</v>
      </c>
      <c r="M336" s="19">
        <f t="shared" si="383"/>
        <v>5242875</v>
      </c>
      <c r="N336" s="19">
        <f t="shared" si="383"/>
        <v>5073750</v>
      </c>
      <c r="O336" s="19">
        <f t="shared" si="383"/>
        <v>4904625</v>
      </c>
      <c r="P336" s="19">
        <f t="shared" si="383"/>
        <v>4735500</v>
      </c>
      <c r="Q336" s="19">
        <f t="shared" si="383"/>
        <v>4566375</v>
      </c>
      <c r="R336" s="19">
        <f t="shared" ref="R336:AF336" si="384">R337+R338+R339+R340+R341</f>
        <v>4397250</v>
      </c>
      <c r="S336" s="19">
        <f t="shared" si="384"/>
        <v>4228125</v>
      </c>
      <c r="T336" s="19">
        <f t="shared" si="384"/>
        <v>4059000</v>
      </c>
      <c r="U336" s="19">
        <f t="shared" si="384"/>
        <v>3889875</v>
      </c>
      <c r="V336" s="19">
        <f t="shared" si="384"/>
        <v>3720750</v>
      </c>
      <c r="W336" s="19">
        <f t="shared" si="384"/>
        <v>3551625</v>
      </c>
      <c r="X336" s="19">
        <f t="shared" si="384"/>
        <v>3382500</v>
      </c>
      <c r="Y336" s="19">
        <f t="shared" si="384"/>
        <v>3213375</v>
      </c>
      <c r="Z336" s="19">
        <f t="shared" si="384"/>
        <v>3044250</v>
      </c>
      <c r="AA336" s="19">
        <f t="shared" si="384"/>
        <v>2875125</v>
      </c>
      <c r="AB336" s="19">
        <f t="shared" si="384"/>
        <v>2706000</v>
      </c>
      <c r="AC336" s="19">
        <f t="shared" si="384"/>
        <v>2536875</v>
      </c>
      <c r="AD336" s="19">
        <f t="shared" si="384"/>
        <v>2367750</v>
      </c>
      <c r="AE336" s="19">
        <f t="shared" si="384"/>
        <v>2198625</v>
      </c>
      <c r="AF336" s="19">
        <f t="shared" si="384"/>
        <v>2029500</v>
      </c>
      <c r="AG336" s="5"/>
      <c r="AH336" s="5"/>
      <c r="AI336" s="5"/>
      <c r="AJ336" s="5"/>
      <c r="AK336" s="5"/>
      <c r="AL336" s="5"/>
      <c r="AM336" s="5"/>
      <c r="AN336" s="5"/>
      <c r="AO336" s="5"/>
      <c r="AP336" s="5"/>
    </row>
    <row r="337" spans="2:42" ht="15" x14ac:dyDescent="0.25">
      <c r="B337" s="8" t="s">
        <v>33</v>
      </c>
      <c r="C337" s="16">
        <f>C308-C279</f>
        <v>0</v>
      </c>
      <c r="D337" s="16">
        <f t="shared" ref="D337:Q341" si="385">D308-D279</f>
        <v>0</v>
      </c>
      <c r="E337" s="16">
        <f t="shared" si="385"/>
        <v>0</v>
      </c>
      <c r="F337" s="16">
        <f t="shared" si="385"/>
        <v>0</v>
      </c>
      <c r="G337" s="16">
        <f t="shared" si="385"/>
        <v>0</v>
      </c>
      <c r="H337" s="16">
        <f t="shared" si="385"/>
        <v>0</v>
      </c>
      <c r="I337" s="16">
        <f t="shared" si="385"/>
        <v>0</v>
      </c>
      <c r="J337" s="16">
        <f t="shared" si="385"/>
        <v>0</v>
      </c>
      <c r="K337" s="16">
        <f t="shared" si="385"/>
        <v>0</v>
      </c>
      <c r="L337" s="16">
        <f t="shared" si="385"/>
        <v>0</v>
      </c>
      <c r="M337" s="16">
        <f t="shared" si="385"/>
        <v>0</v>
      </c>
      <c r="N337" s="16">
        <f t="shared" si="385"/>
        <v>0</v>
      </c>
      <c r="O337" s="16">
        <f t="shared" si="385"/>
        <v>0</v>
      </c>
      <c r="P337" s="16">
        <f t="shared" si="385"/>
        <v>0</v>
      </c>
      <c r="Q337" s="16">
        <f t="shared" si="385"/>
        <v>0</v>
      </c>
      <c r="R337" s="16">
        <f t="shared" ref="R337:AF337" si="386">R308-R279</f>
        <v>0</v>
      </c>
      <c r="S337" s="16">
        <f t="shared" si="386"/>
        <v>0</v>
      </c>
      <c r="T337" s="16">
        <f t="shared" si="386"/>
        <v>0</v>
      </c>
      <c r="U337" s="16">
        <f t="shared" si="386"/>
        <v>0</v>
      </c>
      <c r="V337" s="16">
        <f t="shared" si="386"/>
        <v>0</v>
      </c>
      <c r="W337" s="16">
        <f t="shared" si="386"/>
        <v>0</v>
      </c>
      <c r="X337" s="16">
        <f t="shared" si="386"/>
        <v>0</v>
      </c>
      <c r="Y337" s="16">
        <f t="shared" si="386"/>
        <v>0</v>
      </c>
      <c r="Z337" s="16">
        <f t="shared" si="386"/>
        <v>0</v>
      </c>
      <c r="AA337" s="16">
        <f t="shared" si="386"/>
        <v>0</v>
      </c>
      <c r="AB337" s="16">
        <f t="shared" si="386"/>
        <v>0</v>
      </c>
      <c r="AC337" s="16">
        <f t="shared" si="386"/>
        <v>0</v>
      </c>
      <c r="AD337" s="16">
        <f t="shared" si="386"/>
        <v>0</v>
      </c>
      <c r="AE337" s="16">
        <f t="shared" si="386"/>
        <v>0</v>
      </c>
      <c r="AF337" s="16">
        <f t="shared" si="386"/>
        <v>0</v>
      </c>
      <c r="AG337" s="5"/>
      <c r="AH337" s="5"/>
      <c r="AI337" s="5"/>
      <c r="AJ337" s="5"/>
      <c r="AK337" s="5"/>
      <c r="AL337" s="5"/>
      <c r="AM337" s="5"/>
      <c r="AN337" s="5"/>
      <c r="AO337" s="5"/>
      <c r="AP337" s="5"/>
    </row>
    <row r="338" spans="2:42" ht="15" x14ac:dyDescent="0.25">
      <c r="B338" s="8" t="s">
        <v>34</v>
      </c>
      <c r="C338" s="16">
        <f t="shared" ref="C338:Q341" si="387">C309-C280</f>
        <v>615000</v>
      </c>
      <c r="D338" s="16">
        <f t="shared" si="387"/>
        <v>6765000</v>
      </c>
      <c r="E338" s="16">
        <f t="shared" si="387"/>
        <v>6595875</v>
      </c>
      <c r="F338" s="16">
        <f t="shared" si="387"/>
        <v>6426750</v>
      </c>
      <c r="G338" s="16">
        <f t="shared" si="387"/>
        <v>6257625</v>
      </c>
      <c r="H338" s="16">
        <f t="shared" si="387"/>
        <v>6088500</v>
      </c>
      <c r="I338" s="16">
        <f t="shared" si="387"/>
        <v>5919375</v>
      </c>
      <c r="J338" s="16">
        <f t="shared" si="387"/>
        <v>5750250</v>
      </c>
      <c r="K338" s="16">
        <f t="shared" si="387"/>
        <v>5581125</v>
      </c>
      <c r="L338" s="16">
        <f t="shared" si="387"/>
        <v>5412000</v>
      </c>
      <c r="M338" s="16">
        <f t="shared" si="387"/>
        <v>5242875</v>
      </c>
      <c r="N338" s="16">
        <f t="shared" si="387"/>
        <v>5073750</v>
      </c>
      <c r="O338" s="16">
        <f t="shared" si="387"/>
        <v>4904625</v>
      </c>
      <c r="P338" s="16">
        <f t="shared" si="387"/>
        <v>4735500</v>
      </c>
      <c r="Q338" s="16">
        <f t="shared" si="387"/>
        <v>4566375</v>
      </c>
      <c r="R338" s="16">
        <f t="shared" ref="R338:AF338" si="388">R309-R280</f>
        <v>4397250</v>
      </c>
      <c r="S338" s="16">
        <f t="shared" si="388"/>
        <v>4228125</v>
      </c>
      <c r="T338" s="16">
        <f t="shared" si="388"/>
        <v>4059000</v>
      </c>
      <c r="U338" s="16">
        <f t="shared" si="388"/>
        <v>3889875</v>
      </c>
      <c r="V338" s="16">
        <f t="shared" si="388"/>
        <v>3720750</v>
      </c>
      <c r="W338" s="16">
        <f t="shared" si="388"/>
        <v>3551625</v>
      </c>
      <c r="X338" s="16">
        <f t="shared" si="388"/>
        <v>3382500</v>
      </c>
      <c r="Y338" s="16">
        <f t="shared" si="388"/>
        <v>3213375</v>
      </c>
      <c r="Z338" s="16">
        <f t="shared" si="388"/>
        <v>3044250</v>
      </c>
      <c r="AA338" s="16">
        <f t="shared" si="388"/>
        <v>2875125</v>
      </c>
      <c r="AB338" s="16">
        <f t="shared" si="388"/>
        <v>2706000</v>
      </c>
      <c r="AC338" s="16">
        <f t="shared" si="388"/>
        <v>2536875</v>
      </c>
      <c r="AD338" s="16">
        <f t="shared" si="388"/>
        <v>2367750</v>
      </c>
      <c r="AE338" s="16">
        <f t="shared" si="388"/>
        <v>2198625</v>
      </c>
      <c r="AF338" s="16">
        <f t="shared" si="388"/>
        <v>2029500</v>
      </c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r="339" spans="2:42" ht="15" x14ac:dyDescent="0.25">
      <c r="B339" s="8" t="s">
        <v>35</v>
      </c>
      <c r="C339" s="16">
        <f t="shared" si="387"/>
        <v>0</v>
      </c>
      <c r="D339" s="16">
        <f t="shared" si="385"/>
        <v>0</v>
      </c>
      <c r="E339" s="16">
        <f t="shared" si="385"/>
        <v>0</v>
      </c>
      <c r="F339" s="16">
        <f t="shared" si="385"/>
        <v>0</v>
      </c>
      <c r="G339" s="16">
        <f t="shared" si="385"/>
        <v>0</v>
      </c>
      <c r="H339" s="16">
        <f t="shared" si="385"/>
        <v>0</v>
      </c>
      <c r="I339" s="16">
        <f t="shared" si="385"/>
        <v>0</v>
      </c>
      <c r="J339" s="16">
        <f t="shared" si="385"/>
        <v>0</v>
      </c>
      <c r="K339" s="16">
        <f t="shared" si="385"/>
        <v>0</v>
      </c>
      <c r="L339" s="16">
        <f t="shared" si="385"/>
        <v>0</v>
      </c>
      <c r="M339" s="16">
        <f t="shared" si="385"/>
        <v>0</v>
      </c>
      <c r="N339" s="16">
        <f t="shared" si="385"/>
        <v>0</v>
      </c>
      <c r="O339" s="16">
        <f t="shared" si="385"/>
        <v>0</v>
      </c>
      <c r="P339" s="16">
        <f t="shared" si="385"/>
        <v>0</v>
      </c>
      <c r="Q339" s="16">
        <f t="shared" si="385"/>
        <v>0</v>
      </c>
      <c r="R339" s="16">
        <f t="shared" ref="R339:AF339" si="389">R310-R281</f>
        <v>0</v>
      </c>
      <c r="S339" s="16">
        <f t="shared" si="389"/>
        <v>0</v>
      </c>
      <c r="T339" s="16">
        <f t="shared" si="389"/>
        <v>0</v>
      </c>
      <c r="U339" s="16">
        <f t="shared" si="389"/>
        <v>0</v>
      </c>
      <c r="V339" s="16">
        <f t="shared" si="389"/>
        <v>0</v>
      </c>
      <c r="W339" s="16">
        <f t="shared" si="389"/>
        <v>0</v>
      </c>
      <c r="X339" s="16">
        <f t="shared" si="389"/>
        <v>0</v>
      </c>
      <c r="Y339" s="16">
        <f t="shared" si="389"/>
        <v>0</v>
      </c>
      <c r="Z339" s="16">
        <f t="shared" si="389"/>
        <v>0</v>
      </c>
      <c r="AA339" s="16">
        <f t="shared" si="389"/>
        <v>0</v>
      </c>
      <c r="AB339" s="16">
        <f t="shared" si="389"/>
        <v>0</v>
      </c>
      <c r="AC339" s="16">
        <f t="shared" si="389"/>
        <v>0</v>
      </c>
      <c r="AD339" s="16">
        <f t="shared" si="389"/>
        <v>0</v>
      </c>
      <c r="AE339" s="16">
        <f t="shared" si="389"/>
        <v>0</v>
      </c>
      <c r="AF339" s="16">
        <f t="shared" si="389"/>
        <v>0</v>
      </c>
      <c r="AG339" s="5"/>
      <c r="AH339" s="5"/>
      <c r="AI339" s="5"/>
      <c r="AJ339" s="5"/>
      <c r="AK339" s="5"/>
      <c r="AL339" s="5"/>
      <c r="AM339" s="5"/>
      <c r="AN339" s="5"/>
      <c r="AO339" s="5"/>
      <c r="AP339" s="5"/>
    </row>
    <row r="340" spans="2:42" ht="15" x14ac:dyDescent="0.25">
      <c r="B340" s="8" t="s">
        <v>36</v>
      </c>
      <c r="C340" s="16">
        <f t="shared" si="387"/>
        <v>0</v>
      </c>
      <c r="D340" s="16">
        <f t="shared" si="385"/>
        <v>0</v>
      </c>
      <c r="E340" s="16">
        <f t="shared" si="385"/>
        <v>0</v>
      </c>
      <c r="F340" s="16">
        <f t="shared" si="385"/>
        <v>0</v>
      </c>
      <c r="G340" s="16">
        <f t="shared" si="385"/>
        <v>0</v>
      </c>
      <c r="H340" s="16">
        <f t="shared" si="385"/>
        <v>0</v>
      </c>
      <c r="I340" s="16">
        <f t="shared" si="385"/>
        <v>0</v>
      </c>
      <c r="J340" s="16">
        <f t="shared" si="385"/>
        <v>0</v>
      </c>
      <c r="K340" s="16">
        <f t="shared" si="385"/>
        <v>0</v>
      </c>
      <c r="L340" s="16">
        <f t="shared" si="385"/>
        <v>0</v>
      </c>
      <c r="M340" s="16">
        <f t="shared" si="385"/>
        <v>0</v>
      </c>
      <c r="N340" s="16">
        <f t="shared" si="385"/>
        <v>0</v>
      </c>
      <c r="O340" s="16">
        <f t="shared" si="385"/>
        <v>0</v>
      </c>
      <c r="P340" s="16">
        <f t="shared" si="385"/>
        <v>0</v>
      </c>
      <c r="Q340" s="16">
        <f t="shared" si="385"/>
        <v>0</v>
      </c>
      <c r="R340" s="16">
        <f t="shared" ref="R340:AF340" si="390">R311-R282</f>
        <v>0</v>
      </c>
      <c r="S340" s="16">
        <f t="shared" si="390"/>
        <v>0</v>
      </c>
      <c r="T340" s="16">
        <f t="shared" si="390"/>
        <v>0</v>
      </c>
      <c r="U340" s="16">
        <f t="shared" si="390"/>
        <v>0</v>
      </c>
      <c r="V340" s="16">
        <f t="shared" si="390"/>
        <v>0</v>
      </c>
      <c r="W340" s="16">
        <f t="shared" si="390"/>
        <v>0</v>
      </c>
      <c r="X340" s="16">
        <f t="shared" si="390"/>
        <v>0</v>
      </c>
      <c r="Y340" s="16">
        <f t="shared" si="390"/>
        <v>0</v>
      </c>
      <c r="Z340" s="16">
        <f t="shared" si="390"/>
        <v>0</v>
      </c>
      <c r="AA340" s="16">
        <f t="shared" si="390"/>
        <v>0</v>
      </c>
      <c r="AB340" s="16">
        <f t="shared" si="390"/>
        <v>0</v>
      </c>
      <c r="AC340" s="16">
        <f t="shared" si="390"/>
        <v>0</v>
      </c>
      <c r="AD340" s="16">
        <f t="shared" si="390"/>
        <v>0</v>
      </c>
      <c r="AE340" s="16">
        <f t="shared" si="390"/>
        <v>0</v>
      </c>
      <c r="AF340" s="16">
        <f t="shared" si="390"/>
        <v>0</v>
      </c>
      <c r="AG340" s="5"/>
      <c r="AH340" s="5"/>
      <c r="AI340" s="5"/>
      <c r="AJ340" s="5"/>
      <c r="AK340" s="5"/>
      <c r="AL340" s="5"/>
      <c r="AM340" s="5"/>
      <c r="AN340" s="5"/>
      <c r="AO340" s="5"/>
      <c r="AP340" s="5"/>
    </row>
    <row r="341" spans="2:42" ht="30" x14ac:dyDescent="0.25">
      <c r="B341" s="8" t="s">
        <v>37</v>
      </c>
      <c r="C341" s="16">
        <f t="shared" si="387"/>
        <v>0</v>
      </c>
      <c r="D341" s="16">
        <f t="shared" si="385"/>
        <v>0</v>
      </c>
      <c r="E341" s="16">
        <f t="shared" si="385"/>
        <v>0</v>
      </c>
      <c r="F341" s="16">
        <f t="shared" si="385"/>
        <v>0</v>
      </c>
      <c r="G341" s="16">
        <f t="shared" si="385"/>
        <v>0</v>
      </c>
      <c r="H341" s="16">
        <f t="shared" si="385"/>
        <v>0</v>
      </c>
      <c r="I341" s="16">
        <f t="shared" si="385"/>
        <v>0</v>
      </c>
      <c r="J341" s="16">
        <f t="shared" si="385"/>
        <v>0</v>
      </c>
      <c r="K341" s="16">
        <f t="shared" si="385"/>
        <v>0</v>
      </c>
      <c r="L341" s="16">
        <f t="shared" si="385"/>
        <v>0</v>
      </c>
      <c r="M341" s="16">
        <f t="shared" si="385"/>
        <v>0</v>
      </c>
      <c r="N341" s="16">
        <f t="shared" si="385"/>
        <v>0</v>
      </c>
      <c r="O341" s="16">
        <f t="shared" si="385"/>
        <v>0</v>
      </c>
      <c r="P341" s="16">
        <f t="shared" si="385"/>
        <v>0</v>
      </c>
      <c r="Q341" s="16">
        <f t="shared" si="385"/>
        <v>0</v>
      </c>
      <c r="R341" s="16">
        <f t="shared" ref="R341:AF341" si="391">R312-R283</f>
        <v>0</v>
      </c>
      <c r="S341" s="16">
        <f t="shared" si="391"/>
        <v>0</v>
      </c>
      <c r="T341" s="16">
        <f t="shared" si="391"/>
        <v>0</v>
      </c>
      <c r="U341" s="16">
        <f t="shared" si="391"/>
        <v>0</v>
      </c>
      <c r="V341" s="16">
        <f t="shared" si="391"/>
        <v>0</v>
      </c>
      <c r="W341" s="16">
        <f t="shared" si="391"/>
        <v>0</v>
      </c>
      <c r="X341" s="16">
        <f t="shared" si="391"/>
        <v>0</v>
      </c>
      <c r="Y341" s="16">
        <f t="shared" si="391"/>
        <v>0</v>
      </c>
      <c r="Z341" s="16">
        <f t="shared" si="391"/>
        <v>0</v>
      </c>
      <c r="AA341" s="16">
        <f t="shared" si="391"/>
        <v>0</v>
      </c>
      <c r="AB341" s="16">
        <f t="shared" si="391"/>
        <v>0</v>
      </c>
      <c r="AC341" s="16">
        <f t="shared" si="391"/>
        <v>0</v>
      </c>
      <c r="AD341" s="16">
        <f t="shared" si="391"/>
        <v>0</v>
      </c>
      <c r="AE341" s="16">
        <f t="shared" si="391"/>
        <v>0</v>
      </c>
      <c r="AF341" s="16">
        <f t="shared" si="391"/>
        <v>0</v>
      </c>
      <c r="AG341" s="5"/>
      <c r="AH341" s="5"/>
      <c r="AI341" s="5"/>
      <c r="AJ341" s="5"/>
      <c r="AK341" s="5"/>
      <c r="AL341" s="5"/>
      <c r="AM341" s="5"/>
      <c r="AN341" s="5"/>
      <c r="AO341" s="5"/>
      <c r="AP341" s="5"/>
    </row>
    <row r="342" spans="2:42" ht="15" x14ac:dyDescent="0.25">
      <c r="B342" s="23" t="s">
        <v>38</v>
      </c>
      <c r="C342" s="19">
        <f>C343+C344+C345+C346</f>
        <v>-361309.42545454577</v>
      </c>
      <c r="D342" s="19">
        <f t="shared" ref="D342:Q342" si="392">D343+D344+D345+D346</f>
        <v>-3974403.6800000006</v>
      </c>
      <c r="E342" s="19">
        <f t="shared" si="392"/>
        <v>-3974403.6800000006</v>
      </c>
      <c r="F342" s="19">
        <f t="shared" si="392"/>
        <v>-3974403.6800000006</v>
      </c>
      <c r="G342" s="19">
        <f t="shared" si="392"/>
        <v>-3974403.6799999997</v>
      </c>
      <c r="H342" s="19">
        <f t="shared" si="392"/>
        <v>-3974403.6799999997</v>
      </c>
      <c r="I342" s="19">
        <f t="shared" si="392"/>
        <v>-3974403.6799999997</v>
      </c>
      <c r="J342" s="19">
        <f t="shared" si="392"/>
        <v>-3974403.6799999997</v>
      </c>
      <c r="K342" s="19">
        <f t="shared" si="392"/>
        <v>-3974403.6799999997</v>
      </c>
      <c r="L342" s="19">
        <f t="shared" si="392"/>
        <v>-3974403.6799999997</v>
      </c>
      <c r="M342" s="19">
        <f t="shared" si="392"/>
        <v>-3974403.6799999997</v>
      </c>
      <c r="N342" s="19">
        <f t="shared" si="392"/>
        <v>-3974403.6799999997</v>
      </c>
      <c r="O342" s="19">
        <f t="shared" si="392"/>
        <v>-3974403.6799999997</v>
      </c>
      <c r="P342" s="19">
        <f t="shared" si="392"/>
        <v>-3974403.6799999997</v>
      </c>
      <c r="Q342" s="19">
        <f t="shared" si="392"/>
        <v>-3974403.6799999997</v>
      </c>
      <c r="R342" s="19">
        <f t="shared" ref="R342:AF342" si="393">R343+R344+R345+R346</f>
        <v>-3974403.6799999923</v>
      </c>
      <c r="S342" s="19">
        <f t="shared" si="393"/>
        <v>-3974403.6799999923</v>
      </c>
      <c r="T342" s="19">
        <f t="shared" si="393"/>
        <v>-3974403.6799999923</v>
      </c>
      <c r="U342" s="19">
        <f t="shared" si="393"/>
        <v>-3974403.6799999923</v>
      </c>
      <c r="V342" s="19">
        <f t="shared" si="393"/>
        <v>-3974403.6799999923</v>
      </c>
      <c r="W342" s="19">
        <f t="shared" si="393"/>
        <v>-3974403.6799999923</v>
      </c>
      <c r="X342" s="19">
        <f t="shared" si="393"/>
        <v>-3974403.6799999923</v>
      </c>
      <c r="Y342" s="19">
        <f t="shared" si="393"/>
        <v>-3974403.6799999923</v>
      </c>
      <c r="Z342" s="19">
        <f t="shared" si="393"/>
        <v>-3974403.6800000072</v>
      </c>
      <c r="AA342" s="19">
        <f t="shared" si="393"/>
        <v>-3974403.6800000072</v>
      </c>
      <c r="AB342" s="19">
        <f t="shared" si="393"/>
        <v>-3974403.6800000072</v>
      </c>
      <c r="AC342" s="19">
        <f t="shared" si="393"/>
        <v>-3974403.6800000221</v>
      </c>
      <c r="AD342" s="19">
        <f t="shared" si="393"/>
        <v>-3974403.6800000221</v>
      </c>
      <c r="AE342" s="19">
        <f t="shared" si="393"/>
        <v>-3974403.6800000221</v>
      </c>
      <c r="AF342" s="19">
        <f t="shared" si="393"/>
        <v>-3974403.6800000221</v>
      </c>
      <c r="AG342" s="5"/>
      <c r="AH342" s="5"/>
      <c r="AI342" s="5"/>
      <c r="AJ342" s="5"/>
      <c r="AK342" s="5"/>
      <c r="AL342" s="5"/>
      <c r="AM342" s="5"/>
      <c r="AN342" s="5"/>
      <c r="AO342" s="5"/>
      <c r="AP342" s="5"/>
    </row>
    <row r="343" spans="2:42" ht="15" x14ac:dyDescent="0.25">
      <c r="B343" s="8" t="s">
        <v>39</v>
      </c>
      <c r="C343" s="16">
        <f>C314-C285</f>
        <v>0</v>
      </c>
      <c r="D343" s="16">
        <f t="shared" ref="D343:J343" si="394">D314-D285</f>
        <v>0</v>
      </c>
      <c r="E343" s="16">
        <f t="shared" si="394"/>
        <v>0</v>
      </c>
      <c r="F343" s="16">
        <f t="shared" si="394"/>
        <v>0</v>
      </c>
      <c r="G343" s="16">
        <f t="shared" si="394"/>
        <v>0</v>
      </c>
      <c r="H343" s="16">
        <f t="shared" si="394"/>
        <v>0</v>
      </c>
      <c r="I343" s="16">
        <f t="shared" si="394"/>
        <v>0</v>
      </c>
      <c r="J343" s="16">
        <f t="shared" si="394"/>
        <v>0</v>
      </c>
      <c r="K343" s="16">
        <f t="shared" ref="K343:Q343" si="395">K314-K285</f>
        <v>0</v>
      </c>
      <c r="L343" s="16">
        <f t="shared" si="395"/>
        <v>0</v>
      </c>
      <c r="M343" s="16">
        <f t="shared" si="395"/>
        <v>0</v>
      </c>
      <c r="N343" s="16">
        <f t="shared" si="395"/>
        <v>0</v>
      </c>
      <c r="O343" s="16">
        <f t="shared" si="395"/>
        <v>0</v>
      </c>
      <c r="P343" s="16">
        <f t="shared" si="395"/>
        <v>0</v>
      </c>
      <c r="Q343" s="16">
        <f t="shared" si="395"/>
        <v>0</v>
      </c>
      <c r="R343" s="16">
        <f t="shared" ref="R343:AF343" si="396">R314-R285</f>
        <v>0</v>
      </c>
      <c r="S343" s="16">
        <f t="shared" si="396"/>
        <v>0</v>
      </c>
      <c r="T343" s="16">
        <f t="shared" si="396"/>
        <v>0</v>
      </c>
      <c r="U343" s="16">
        <f t="shared" si="396"/>
        <v>0</v>
      </c>
      <c r="V343" s="16">
        <f t="shared" si="396"/>
        <v>0</v>
      </c>
      <c r="W343" s="16">
        <f t="shared" si="396"/>
        <v>0</v>
      </c>
      <c r="X343" s="16">
        <f t="shared" si="396"/>
        <v>0</v>
      </c>
      <c r="Y343" s="16">
        <f t="shared" si="396"/>
        <v>0</v>
      </c>
      <c r="Z343" s="16">
        <f t="shared" si="396"/>
        <v>0</v>
      </c>
      <c r="AA343" s="16">
        <f t="shared" si="396"/>
        <v>0</v>
      </c>
      <c r="AB343" s="16">
        <f t="shared" si="396"/>
        <v>0</v>
      </c>
      <c r="AC343" s="16">
        <f t="shared" si="396"/>
        <v>0</v>
      </c>
      <c r="AD343" s="16">
        <f t="shared" si="396"/>
        <v>0</v>
      </c>
      <c r="AE343" s="16">
        <f t="shared" si="396"/>
        <v>0</v>
      </c>
      <c r="AF343" s="16">
        <f t="shared" si="396"/>
        <v>0</v>
      </c>
      <c r="AG343" s="5"/>
      <c r="AH343" s="5"/>
      <c r="AI343" s="5"/>
      <c r="AJ343" s="5"/>
      <c r="AK343" s="5"/>
      <c r="AL343" s="5"/>
      <c r="AM343" s="5"/>
      <c r="AN343" s="5"/>
      <c r="AO343" s="5"/>
      <c r="AP343" s="5"/>
    </row>
    <row r="344" spans="2:42" ht="15" x14ac:dyDescent="0.25">
      <c r="B344" s="8" t="s">
        <v>40</v>
      </c>
      <c r="C344" s="16">
        <f t="shared" ref="C344:I346" si="397">C315-C286</f>
        <v>0</v>
      </c>
      <c r="D344" s="16">
        <f t="shared" si="397"/>
        <v>0</v>
      </c>
      <c r="E344" s="16">
        <f t="shared" si="397"/>
        <v>0</v>
      </c>
      <c r="F344" s="16">
        <f t="shared" si="397"/>
        <v>0</v>
      </c>
      <c r="G344" s="16">
        <f t="shared" si="397"/>
        <v>0</v>
      </c>
      <c r="H344" s="16">
        <f t="shared" si="397"/>
        <v>0</v>
      </c>
      <c r="I344" s="16">
        <f t="shared" si="397"/>
        <v>0</v>
      </c>
      <c r="J344" s="16">
        <f t="shared" ref="J344:Q344" si="398">J315-J286</f>
        <v>0</v>
      </c>
      <c r="K344" s="16">
        <f t="shared" si="398"/>
        <v>0</v>
      </c>
      <c r="L344" s="16">
        <f t="shared" si="398"/>
        <v>0</v>
      </c>
      <c r="M344" s="16">
        <f t="shared" si="398"/>
        <v>0</v>
      </c>
      <c r="N344" s="16">
        <f t="shared" si="398"/>
        <v>0</v>
      </c>
      <c r="O344" s="16">
        <f t="shared" si="398"/>
        <v>0</v>
      </c>
      <c r="P344" s="16">
        <f t="shared" si="398"/>
        <v>0</v>
      </c>
      <c r="Q344" s="16">
        <f t="shared" si="398"/>
        <v>0</v>
      </c>
      <c r="R344" s="16">
        <f t="shared" ref="R344:AF344" si="399">R315-R286</f>
        <v>0</v>
      </c>
      <c r="S344" s="16">
        <f t="shared" si="399"/>
        <v>0</v>
      </c>
      <c r="T344" s="16">
        <f t="shared" si="399"/>
        <v>0</v>
      </c>
      <c r="U344" s="16">
        <f t="shared" si="399"/>
        <v>0</v>
      </c>
      <c r="V344" s="16">
        <f t="shared" si="399"/>
        <v>0</v>
      </c>
      <c r="W344" s="16">
        <f t="shared" si="399"/>
        <v>0</v>
      </c>
      <c r="X344" s="16">
        <f t="shared" si="399"/>
        <v>0</v>
      </c>
      <c r="Y344" s="16">
        <f t="shared" si="399"/>
        <v>0</v>
      </c>
      <c r="Z344" s="16">
        <f t="shared" si="399"/>
        <v>0</v>
      </c>
      <c r="AA344" s="16">
        <f t="shared" si="399"/>
        <v>0</v>
      </c>
      <c r="AB344" s="16">
        <f t="shared" si="399"/>
        <v>0</v>
      </c>
      <c r="AC344" s="16">
        <f t="shared" si="399"/>
        <v>0</v>
      </c>
      <c r="AD344" s="16">
        <f t="shared" si="399"/>
        <v>0</v>
      </c>
      <c r="AE344" s="16">
        <f t="shared" si="399"/>
        <v>0</v>
      </c>
      <c r="AF344" s="16">
        <f t="shared" si="399"/>
        <v>0</v>
      </c>
      <c r="AG344" s="5"/>
      <c r="AH344" s="5"/>
      <c r="AI344" s="5"/>
      <c r="AJ344" s="5"/>
      <c r="AK344" s="5"/>
      <c r="AL344" s="5"/>
      <c r="AM344" s="5"/>
      <c r="AN344" s="5"/>
      <c r="AO344" s="5"/>
      <c r="AP344" s="5"/>
    </row>
    <row r="345" spans="2:42" ht="15" x14ac:dyDescent="0.25">
      <c r="B345" s="8" t="s">
        <v>41</v>
      </c>
      <c r="C345" s="16">
        <f t="shared" si="397"/>
        <v>-361309.42545454577</v>
      </c>
      <c r="D345" s="16">
        <f t="shared" si="397"/>
        <v>-3974403.6800000006</v>
      </c>
      <c r="E345" s="16">
        <f t="shared" si="397"/>
        <v>-3974403.6800000006</v>
      </c>
      <c r="F345" s="16">
        <f t="shared" si="397"/>
        <v>-3974403.6800000006</v>
      </c>
      <c r="G345" s="16">
        <f t="shared" si="397"/>
        <v>-3974403.6799999997</v>
      </c>
      <c r="H345" s="16">
        <f t="shared" si="397"/>
        <v>-3974403.6799999997</v>
      </c>
      <c r="I345" s="16">
        <f t="shared" si="397"/>
        <v>-3974403.6799999997</v>
      </c>
      <c r="J345" s="16">
        <f t="shared" ref="J345:Q345" si="400">J316-J287</f>
        <v>-3974403.6799999997</v>
      </c>
      <c r="K345" s="16">
        <f t="shared" si="400"/>
        <v>-3974403.6799999997</v>
      </c>
      <c r="L345" s="16">
        <f t="shared" si="400"/>
        <v>-3974403.6799999997</v>
      </c>
      <c r="M345" s="16">
        <f t="shared" si="400"/>
        <v>-3974403.6799999997</v>
      </c>
      <c r="N345" s="16">
        <f t="shared" si="400"/>
        <v>-3974403.6799999997</v>
      </c>
      <c r="O345" s="16">
        <f t="shared" si="400"/>
        <v>-3974403.6799999997</v>
      </c>
      <c r="P345" s="16">
        <f t="shared" si="400"/>
        <v>-3974403.6799999997</v>
      </c>
      <c r="Q345" s="16">
        <f t="shared" si="400"/>
        <v>-3974403.6799999997</v>
      </c>
      <c r="R345" s="16">
        <f t="shared" ref="R345:AF345" si="401">R316-R287</f>
        <v>-3974403.6799999923</v>
      </c>
      <c r="S345" s="16">
        <f t="shared" si="401"/>
        <v>-3974403.6799999923</v>
      </c>
      <c r="T345" s="16">
        <f t="shared" si="401"/>
        <v>-3974403.6799999923</v>
      </c>
      <c r="U345" s="16">
        <f t="shared" si="401"/>
        <v>-3974403.6799999923</v>
      </c>
      <c r="V345" s="16">
        <f t="shared" si="401"/>
        <v>-3974403.6799999923</v>
      </c>
      <c r="W345" s="16">
        <f t="shared" si="401"/>
        <v>-3974403.6799999923</v>
      </c>
      <c r="X345" s="16">
        <f t="shared" si="401"/>
        <v>-3974403.6799999923</v>
      </c>
      <c r="Y345" s="16">
        <f t="shared" si="401"/>
        <v>-3974403.6799999923</v>
      </c>
      <c r="Z345" s="16">
        <f t="shared" si="401"/>
        <v>-3974403.6800000072</v>
      </c>
      <c r="AA345" s="16">
        <f t="shared" si="401"/>
        <v>-3974403.6800000072</v>
      </c>
      <c r="AB345" s="16">
        <f t="shared" si="401"/>
        <v>-3974403.6800000072</v>
      </c>
      <c r="AC345" s="16">
        <f t="shared" si="401"/>
        <v>-3974403.6800000221</v>
      </c>
      <c r="AD345" s="16">
        <f t="shared" si="401"/>
        <v>-3974403.6800000221</v>
      </c>
      <c r="AE345" s="16">
        <f t="shared" si="401"/>
        <v>-3974403.6800000221</v>
      </c>
      <c r="AF345" s="16">
        <f t="shared" si="401"/>
        <v>-3974403.6800000221</v>
      </c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r="346" spans="2:42" ht="30" x14ac:dyDescent="0.25">
      <c r="B346" s="8" t="s">
        <v>42</v>
      </c>
      <c r="C346" s="16">
        <f t="shared" si="397"/>
        <v>0</v>
      </c>
      <c r="D346" s="16">
        <f t="shared" si="397"/>
        <v>0</v>
      </c>
      <c r="E346" s="16">
        <f t="shared" si="397"/>
        <v>0</v>
      </c>
      <c r="F346" s="16">
        <f t="shared" si="397"/>
        <v>0</v>
      </c>
      <c r="G346" s="16">
        <f t="shared" si="397"/>
        <v>0</v>
      </c>
      <c r="H346" s="16">
        <f t="shared" si="397"/>
        <v>0</v>
      </c>
      <c r="I346" s="16">
        <f t="shared" si="397"/>
        <v>0</v>
      </c>
      <c r="J346" s="16">
        <f t="shared" ref="J346:Q346" si="402">J317-J288</f>
        <v>0</v>
      </c>
      <c r="K346" s="16">
        <f t="shared" si="402"/>
        <v>0</v>
      </c>
      <c r="L346" s="16">
        <f t="shared" si="402"/>
        <v>0</v>
      </c>
      <c r="M346" s="16">
        <f t="shared" si="402"/>
        <v>0</v>
      </c>
      <c r="N346" s="16">
        <f t="shared" si="402"/>
        <v>0</v>
      </c>
      <c r="O346" s="16">
        <f t="shared" si="402"/>
        <v>0</v>
      </c>
      <c r="P346" s="16">
        <f t="shared" si="402"/>
        <v>0</v>
      </c>
      <c r="Q346" s="16">
        <f t="shared" si="402"/>
        <v>0</v>
      </c>
      <c r="R346" s="16">
        <f t="shared" ref="R346:AF346" si="403">R317-R288</f>
        <v>0</v>
      </c>
      <c r="S346" s="16">
        <f t="shared" si="403"/>
        <v>0</v>
      </c>
      <c r="T346" s="16">
        <f t="shared" si="403"/>
        <v>0</v>
      </c>
      <c r="U346" s="16">
        <f t="shared" si="403"/>
        <v>0</v>
      </c>
      <c r="V346" s="16">
        <f t="shared" si="403"/>
        <v>0</v>
      </c>
      <c r="W346" s="16">
        <f t="shared" si="403"/>
        <v>0</v>
      </c>
      <c r="X346" s="16">
        <f t="shared" si="403"/>
        <v>0</v>
      </c>
      <c r="Y346" s="16">
        <f t="shared" si="403"/>
        <v>0</v>
      </c>
      <c r="Z346" s="16">
        <f t="shared" si="403"/>
        <v>0</v>
      </c>
      <c r="AA346" s="16">
        <f t="shared" si="403"/>
        <v>0</v>
      </c>
      <c r="AB346" s="16">
        <f t="shared" si="403"/>
        <v>0</v>
      </c>
      <c r="AC346" s="16">
        <f t="shared" si="403"/>
        <v>0</v>
      </c>
      <c r="AD346" s="16">
        <f t="shared" si="403"/>
        <v>0</v>
      </c>
      <c r="AE346" s="16">
        <f t="shared" si="403"/>
        <v>0</v>
      </c>
      <c r="AF346" s="16">
        <f t="shared" si="403"/>
        <v>0</v>
      </c>
      <c r="AG346" s="5"/>
      <c r="AH346" s="5"/>
      <c r="AI346" s="5"/>
      <c r="AJ346" s="5"/>
      <c r="AK346" s="5"/>
      <c r="AL346" s="5"/>
      <c r="AM346" s="5"/>
      <c r="AN346" s="5"/>
      <c r="AO346" s="5"/>
      <c r="AP346" s="5"/>
    </row>
    <row r="347" spans="2:42" ht="15" x14ac:dyDescent="0.25">
      <c r="B347" s="23" t="s">
        <v>43</v>
      </c>
      <c r="C347" s="19">
        <f>C336+C342</f>
        <v>253690.57454545423</v>
      </c>
      <c r="D347" s="19">
        <f t="shared" ref="D347:Q347" si="404">D336+D342</f>
        <v>2790596.3199999994</v>
      </c>
      <c r="E347" s="19">
        <f t="shared" si="404"/>
        <v>2621471.3199999994</v>
      </c>
      <c r="F347" s="19">
        <f t="shared" si="404"/>
        <v>2452346.3199999994</v>
      </c>
      <c r="G347" s="19">
        <f t="shared" si="404"/>
        <v>2283221.3200000003</v>
      </c>
      <c r="H347" s="19">
        <f t="shared" si="404"/>
        <v>2114096.3200000003</v>
      </c>
      <c r="I347" s="19">
        <f t="shared" si="404"/>
        <v>1944971.3200000003</v>
      </c>
      <c r="J347" s="19">
        <f t="shared" si="404"/>
        <v>1775846.3200000003</v>
      </c>
      <c r="K347" s="19">
        <f t="shared" si="404"/>
        <v>1606721.3200000003</v>
      </c>
      <c r="L347" s="19">
        <f t="shared" si="404"/>
        <v>1437596.3200000003</v>
      </c>
      <c r="M347" s="19">
        <f t="shared" si="404"/>
        <v>1268471.3200000003</v>
      </c>
      <c r="N347" s="19">
        <f t="shared" si="404"/>
        <v>1099346.3200000003</v>
      </c>
      <c r="O347" s="19">
        <f t="shared" si="404"/>
        <v>930221.3200000003</v>
      </c>
      <c r="P347" s="19">
        <f t="shared" si="404"/>
        <v>761096.3200000003</v>
      </c>
      <c r="Q347" s="19">
        <f t="shared" si="404"/>
        <v>591971.3200000003</v>
      </c>
      <c r="R347" s="19">
        <f t="shared" ref="R347:AF347" si="405">R336+R342</f>
        <v>422846.32000000775</v>
      </c>
      <c r="S347" s="19">
        <f t="shared" si="405"/>
        <v>253721.32000000775</v>
      </c>
      <c r="T347" s="19">
        <f t="shared" si="405"/>
        <v>84596.320000007749</v>
      </c>
      <c r="U347" s="19">
        <f t="shared" si="405"/>
        <v>-84528.679999992251</v>
      </c>
      <c r="V347" s="19">
        <f t="shared" si="405"/>
        <v>-253653.67999999225</v>
      </c>
      <c r="W347" s="19">
        <f t="shared" si="405"/>
        <v>-422778.67999999225</v>
      </c>
      <c r="X347" s="19">
        <f t="shared" si="405"/>
        <v>-591903.67999999225</v>
      </c>
      <c r="Y347" s="19">
        <f t="shared" si="405"/>
        <v>-761028.67999999225</v>
      </c>
      <c r="Z347" s="19">
        <f t="shared" si="405"/>
        <v>-930153.68000000715</v>
      </c>
      <c r="AA347" s="19">
        <f t="shared" si="405"/>
        <v>-1099278.6800000072</v>
      </c>
      <c r="AB347" s="19">
        <f t="shared" si="405"/>
        <v>-1268403.6800000072</v>
      </c>
      <c r="AC347" s="19">
        <f t="shared" si="405"/>
        <v>-1437528.6800000221</v>
      </c>
      <c r="AD347" s="19">
        <f t="shared" si="405"/>
        <v>-1606653.6800000221</v>
      </c>
      <c r="AE347" s="19">
        <f t="shared" si="405"/>
        <v>-1775778.6800000221</v>
      </c>
      <c r="AF347" s="19">
        <f t="shared" si="405"/>
        <v>-1944903.6800000221</v>
      </c>
      <c r="AG347" s="5"/>
      <c r="AH347" s="5"/>
      <c r="AI347" s="5"/>
      <c r="AJ347" s="5"/>
      <c r="AK347" s="5"/>
      <c r="AL347" s="5"/>
      <c r="AM347" s="5"/>
      <c r="AN347" s="5"/>
      <c r="AO347" s="5"/>
      <c r="AP347" s="5"/>
    </row>
    <row r="348" spans="2:42" ht="15" x14ac:dyDescent="0.25">
      <c r="B348" s="23" t="s">
        <v>44</v>
      </c>
      <c r="C348" s="19">
        <f>C349+C350+C351+C352+C353+C354+C355+C356</f>
        <v>0</v>
      </c>
      <c r="D348" s="19">
        <f t="shared" ref="D348:Q348" si="406">D349+D350+D351+D352+D353+D354+D355+D356</f>
        <v>0</v>
      </c>
      <c r="E348" s="19">
        <f t="shared" si="406"/>
        <v>-99360.091999999946</v>
      </c>
      <c r="F348" s="19">
        <f t="shared" si="406"/>
        <v>-198720.18400000012</v>
      </c>
      <c r="G348" s="19">
        <f t="shared" si="406"/>
        <v>-298080.2760000003</v>
      </c>
      <c r="H348" s="19">
        <f t="shared" si="406"/>
        <v>-397440.36800000072</v>
      </c>
      <c r="I348" s="19">
        <f t="shared" si="406"/>
        <v>-496800.46000000089</v>
      </c>
      <c r="J348" s="19">
        <f t="shared" si="406"/>
        <v>-596160.55200000852</v>
      </c>
      <c r="K348" s="19">
        <f t="shared" si="406"/>
        <v>-695520.64400001615</v>
      </c>
      <c r="L348" s="19">
        <f t="shared" si="406"/>
        <v>-794880.73600002378</v>
      </c>
      <c r="M348" s="19">
        <f t="shared" si="406"/>
        <v>-894240.82800003141</v>
      </c>
      <c r="N348" s="19">
        <f t="shared" si="406"/>
        <v>-993600.92000003904</v>
      </c>
      <c r="O348" s="19">
        <f t="shared" si="406"/>
        <v>-1092961.0120000467</v>
      </c>
      <c r="P348" s="19">
        <f t="shared" si="406"/>
        <v>-1192321.1040000543</v>
      </c>
      <c r="Q348" s="19">
        <f t="shared" si="406"/>
        <v>-1291681.1960000619</v>
      </c>
      <c r="R348" s="19">
        <f t="shared" ref="R348:AF348" si="407">R349+R350+R351+R352+R353+R354+R355+R356</f>
        <v>-1391041.2880000696</v>
      </c>
      <c r="S348" s="19">
        <f t="shared" si="407"/>
        <v>-1490401.3800000772</v>
      </c>
      <c r="T348" s="19">
        <f t="shared" si="407"/>
        <v>-1589761.4720000848</v>
      </c>
      <c r="U348" s="19">
        <f t="shared" si="407"/>
        <v>-1689121.5640000924</v>
      </c>
      <c r="V348" s="19">
        <f t="shared" si="407"/>
        <v>-1788481.6560001001</v>
      </c>
      <c r="W348" s="19">
        <f t="shared" si="407"/>
        <v>-1887841.7480001077</v>
      </c>
      <c r="X348" s="19">
        <f t="shared" si="407"/>
        <v>-1987201.8400001153</v>
      </c>
      <c r="Y348" s="19">
        <f t="shared" si="407"/>
        <v>-2086561.932000123</v>
      </c>
      <c r="Z348" s="19">
        <f t="shared" si="407"/>
        <v>-2185922.0240001306</v>
      </c>
      <c r="AA348" s="19">
        <f t="shared" si="407"/>
        <v>-2285282.1160001382</v>
      </c>
      <c r="AB348" s="19">
        <f t="shared" si="407"/>
        <v>-2384642.2080001459</v>
      </c>
      <c r="AC348" s="19">
        <f t="shared" si="407"/>
        <v>-2484002.3000001535</v>
      </c>
      <c r="AD348" s="19">
        <f t="shared" si="407"/>
        <v>-2583362.3920001611</v>
      </c>
      <c r="AE348" s="19">
        <f t="shared" si="407"/>
        <v>-2682722.4840001687</v>
      </c>
      <c r="AF348" s="19">
        <f t="shared" si="407"/>
        <v>-2782082.5760001764</v>
      </c>
      <c r="AG348" s="5"/>
      <c r="AH348" s="5"/>
      <c r="AI348" s="5"/>
      <c r="AJ348" s="5"/>
      <c r="AK348" s="5"/>
      <c r="AL348" s="5"/>
      <c r="AM348" s="5"/>
      <c r="AN348" s="5"/>
      <c r="AO348" s="5"/>
      <c r="AP348" s="5"/>
    </row>
    <row r="349" spans="2:42" ht="15" x14ac:dyDescent="0.25">
      <c r="B349" s="8" t="s">
        <v>45</v>
      </c>
      <c r="C349" s="16">
        <f>C320-C291</f>
        <v>0</v>
      </c>
      <c r="D349" s="16">
        <f t="shared" ref="D349:Q356" si="408">D320-D291</f>
        <v>0</v>
      </c>
      <c r="E349" s="16">
        <f t="shared" si="408"/>
        <v>0</v>
      </c>
      <c r="F349" s="16">
        <f t="shared" si="408"/>
        <v>-99360.092000000179</v>
      </c>
      <c r="G349" s="16">
        <f t="shared" si="408"/>
        <v>-198720.18400000036</v>
      </c>
      <c r="H349" s="16">
        <f t="shared" si="408"/>
        <v>-298080.27600000054</v>
      </c>
      <c r="I349" s="16">
        <f t="shared" si="408"/>
        <v>-397440.36800000072</v>
      </c>
      <c r="J349" s="16">
        <f t="shared" si="408"/>
        <v>-496800.46000000834</v>
      </c>
      <c r="K349" s="16">
        <f t="shared" si="408"/>
        <v>-596160.55200001597</v>
      </c>
      <c r="L349" s="16">
        <f t="shared" si="408"/>
        <v>-695520.6440000236</v>
      </c>
      <c r="M349" s="16">
        <f t="shared" si="408"/>
        <v>-794880.73600003123</v>
      </c>
      <c r="N349" s="16">
        <f t="shared" si="408"/>
        <v>-894240.82800003886</v>
      </c>
      <c r="O349" s="16">
        <f t="shared" si="408"/>
        <v>-993600.92000004649</v>
      </c>
      <c r="P349" s="16">
        <f t="shared" si="408"/>
        <v>-1092961.0120000541</v>
      </c>
      <c r="Q349" s="16">
        <f t="shared" si="408"/>
        <v>-1192321.1040000618</v>
      </c>
      <c r="R349" s="16">
        <f t="shared" ref="R349:AF349" si="409">R320-R291</f>
        <v>-1291681.1960000694</v>
      </c>
      <c r="S349" s="16">
        <f t="shared" si="409"/>
        <v>-1391041.288000077</v>
      </c>
      <c r="T349" s="16">
        <f t="shared" si="409"/>
        <v>-1490401.3800000846</v>
      </c>
      <c r="U349" s="16">
        <f t="shared" si="409"/>
        <v>-1589761.4720000923</v>
      </c>
      <c r="V349" s="16">
        <f t="shared" si="409"/>
        <v>-1689121.5640000999</v>
      </c>
      <c r="W349" s="16">
        <f t="shared" si="409"/>
        <v>-1788481.6560001075</v>
      </c>
      <c r="X349" s="16">
        <f t="shared" si="409"/>
        <v>-1887841.7480001152</v>
      </c>
      <c r="Y349" s="16">
        <f t="shared" si="409"/>
        <v>-1987201.8400001228</v>
      </c>
      <c r="Z349" s="16">
        <f t="shared" si="409"/>
        <v>-2086561.9320001304</v>
      </c>
      <c r="AA349" s="16">
        <f t="shared" si="409"/>
        <v>-2185922.024000138</v>
      </c>
      <c r="AB349" s="16">
        <f t="shared" si="409"/>
        <v>-2285282.1160001457</v>
      </c>
      <c r="AC349" s="16">
        <f t="shared" si="409"/>
        <v>-2384642.2080001533</v>
      </c>
      <c r="AD349" s="16">
        <f t="shared" si="409"/>
        <v>-2484002.3000001609</v>
      </c>
      <c r="AE349" s="16">
        <f t="shared" si="409"/>
        <v>-2583362.3920001686</v>
      </c>
      <c r="AF349" s="16">
        <f t="shared" si="409"/>
        <v>-2682722.4840001762</v>
      </c>
      <c r="AG349" s="5"/>
      <c r="AH349" s="5"/>
      <c r="AI349" s="5"/>
      <c r="AJ349" s="5"/>
      <c r="AK349" s="5"/>
      <c r="AL349" s="5"/>
      <c r="AM349" s="5"/>
      <c r="AN349" s="5"/>
      <c r="AO349" s="5"/>
      <c r="AP349" s="5"/>
    </row>
    <row r="350" spans="2:42" ht="30" x14ac:dyDescent="0.25">
      <c r="B350" s="8" t="s">
        <v>46</v>
      </c>
      <c r="C350" s="16">
        <f t="shared" ref="C350:Q356" si="410">C321-C292</f>
        <v>0</v>
      </c>
      <c r="D350" s="16">
        <f t="shared" si="410"/>
        <v>0</v>
      </c>
      <c r="E350" s="16">
        <f t="shared" si="410"/>
        <v>0</v>
      </c>
      <c r="F350" s="16">
        <f t="shared" si="410"/>
        <v>0</v>
      </c>
      <c r="G350" s="16">
        <f t="shared" si="410"/>
        <v>0</v>
      </c>
      <c r="H350" s="16">
        <f t="shared" si="410"/>
        <v>0</v>
      </c>
      <c r="I350" s="16">
        <f t="shared" si="410"/>
        <v>0</v>
      </c>
      <c r="J350" s="16">
        <f t="shared" si="410"/>
        <v>0</v>
      </c>
      <c r="K350" s="16">
        <f t="shared" si="410"/>
        <v>0</v>
      </c>
      <c r="L350" s="16">
        <f t="shared" si="410"/>
        <v>0</v>
      </c>
      <c r="M350" s="16">
        <f t="shared" si="410"/>
        <v>0</v>
      </c>
      <c r="N350" s="16">
        <f t="shared" si="410"/>
        <v>0</v>
      </c>
      <c r="O350" s="16">
        <f t="shared" si="410"/>
        <v>0</v>
      </c>
      <c r="P350" s="16">
        <f t="shared" si="410"/>
        <v>0</v>
      </c>
      <c r="Q350" s="16">
        <f t="shared" si="410"/>
        <v>0</v>
      </c>
      <c r="R350" s="16">
        <f t="shared" ref="R350:AF350" si="411">R321-R292</f>
        <v>0</v>
      </c>
      <c r="S350" s="16">
        <f t="shared" si="411"/>
        <v>0</v>
      </c>
      <c r="T350" s="16">
        <f t="shared" si="411"/>
        <v>0</v>
      </c>
      <c r="U350" s="16">
        <f t="shared" si="411"/>
        <v>0</v>
      </c>
      <c r="V350" s="16">
        <f t="shared" si="411"/>
        <v>0</v>
      </c>
      <c r="W350" s="16">
        <f t="shared" si="411"/>
        <v>0</v>
      </c>
      <c r="X350" s="16">
        <f t="shared" si="411"/>
        <v>0</v>
      </c>
      <c r="Y350" s="16">
        <f t="shared" si="411"/>
        <v>0</v>
      </c>
      <c r="Z350" s="16">
        <f t="shared" si="411"/>
        <v>0</v>
      </c>
      <c r="AA350" s="16">
        <f t="shared" si="411"/>
        <v>0</v>
      </c>
      <c r="AB350" s="16">
        <f t="shared" si="411"/>
        <v>0</v>
      </c>
      <c r="AC350" s="16">
        <f t="shared" si="411"/>
        <v>0</v>
      </c>
      <c r="AD350" s="16">
        <f t="shared" si="411"/>
        <v>0</v>
      </c>
      <c r="AE350" s="16">
        <f t="shared" si="411"/>
        <v>0</v>
      </c>
      <c r="AF350" s="16">
        <f t="shared" si="411"/>
        <v>0</v>
      </c>
      <c r="AG350" s="5"/>
      <c r="AH350" s="5"/>
      <c r="AI350" s="5"/>
      <c r="AJ350" s="5"/>
      <c r="AK350" s="5"/>
      <c r="AL350" s="5"/>
      <c r="AM350" s="5"/>
      <c r="AN350" s="5"/>
      <c r="AO350" s="5"/>
      <c r="AP350" s="5"/>
    </row>
    <row r="351" spans="2:42" ht="15" x14ac:dyDescent="0.25">
      <c r="B351" s="8" t="s">
        <v>149</v>
      </c>
      <c r="C351" s="16">
        <f t="shared" si="410"/>
        <v>0</v>
      </c>
      <c r="D351" s="16">
        <f t="shared" si="408"/>
        <v>0</v>
      </c>
      <c r="E351" s="16">
        <f t="shared" si="408"/>
        <v>0</v>
      </c>
      <c r="F351" s="16">
        <f t="shared" si="408"/>
        <v>0</v>
      </c>
      <c r="G351" s="16">
        <f t="shared" si="408"/>
        <v>0</v>
      </c>
      <c r="H351" s="16">
        <f t="shared" si="408"/>
        <v>0</v>
      </c>
      <c r="I351" s="16">
        <f t="shared" si="408"/>
        <v>0</v>
      </c>
      <c r="J351" s="16">
        <f t="shared" si="408"/>
        <v>0</v>
      </c>
      <c r="K351" s="16">
        <f t="shared" si="408"/>
        <v>0</v>
      </c>
      <c r="L351" s="16">
        <f t="shared" si="408"/>
        <v>0</v>
      </c>
      <c r="M351" s="16">
        <f t="shared" si="408"/>
        <v>0</v>
      </c>
      <c r="N351" s="16">
        <f t="shared" si="408"/>
        <v>0</v>
      </c>
      <c r="O351" s="16">
        <f t="shared" si="408"/>
        <v>0</v>
      </c>
      <c r="P351" s="16">
        <f t="shared" si="408"/>
        <v>0</v>
      </c>
      <c r="Q351" s="16">
        <f t="shared" si="408"/>
        <v>0</v>
      </c>
      <c r="R351" s="16">
        <f t="shared" ref="R351:AF351" si="412">R322-R293</f>
        <v>0</v>
      </c>
      <c r="S351" s="16">
        <f t="shared" si="412"/>
        <v>0</v>
      </c>
      <c r="T351" s="16">
        <f t="shared" si="412"/>
        <v>0</v>
      </c>
      <c r="U351" s="16">
        <f t="shared" si="412"/>
        <v>0</v>
      </c>
      <c r="V351" s="16">
        <f t="shared" si="412"/>
        <v>0</v>
      </c>
      <c r="W351" s="16">
        <f t="shared" si="412"/>
        <v>0</v>
      </c>
      <c r="X351" s="16">
        <f t="shared" si="412"/>
        <v>0</v>
      </c>
      <c r="Y351" s="16">
        <f t="shared" si="412"/>
        <v>0</v>
      </c>
      <c r="Z351" s="16">
        <f t="shared" si="412"/>
        <v>0</v>
      </c>
      <c r="AA351" s="16">
        <f t="shared" si="412"/>
        <v>0</v>
      </c>
      <c r="AB351" s="16">
        <f t="shared" si="412"/>
        <v>0</v>
      </c>
      <c r="AC351" s="16">
        <f t="shared" si="412"/>
        <v>0</v>
      </c>
      <c r="AD351" s="16">
        <f t="shared" si="412"/>
        <v>0</v>
      </c>
      <c r="AE351" s="16">
        <f t="shared" si="412"/>
        <v>0</v>
      </c>
      <c r="AF351" s="16">
        <f t="shared" si="412"/>
        <v>0</v>
      </c>
      <c r="AG351" s="5"/>
      <c r="AH351" s="5"/>
      <c r="AI351" s="5"/>
      <c r="AJ351" s="5"/>
      <c r="AK351" s="5"/>
      <c r="AL351" s="5"/>
      <c r="AM351" s="5"/>
      <c r="AN351" s="5"/>
      <c r="AO351" s="5"/>
      <c r="AP351" s="5"/>
    </row>
    <row r="352" spans="2:42" ht="15" x14ac:dyDescent="0.25">
      <c r="B352" s="8" t="s">
        <v>47</v>
      </c>
      <c r="C352" s="16">
        <f t="shared" si="410"/>
        <v>0</v>
      </c>
      <c r="D352" s="16">
        <f t="shared" si="408"/>
        <v>0</v>
      </c>
      <c r="E352" s="16">
        <f t="shared" si="408"/>
        <v>0</v>
      </c>
      <c r="F352" s="16">
        <f t="shared" si="408"/>
        <v>0</v>
      </c>
      <c r="G352" s="16">
        <f t="shared" si="408"/>
        <v>0</v>
      </c>
      <c r="H352" s="16">
        <f t="shared" si="408"/>
        <v>0</v>
      </c>
      <c r="I352" s="16">
        <f t="shared" si="408"/>
        <v>0</v>
      </c>
      <c r="J352" s="16">
        <f t="shared" si="408"/>
        <v>0</v>
      </c>
      <c r="K352" s="16">
        <f t="shared" si="408"/>
        <v>0</v>
      </c>
      <c r="L352" s="16">
        <f t="shared" si="408"/>
        <v>0</v>
      </c>
      <c r="M352" s="16">
        <f t="shared" si="408"/>
        <v>0</v>
      </c>
      <c r="N352" s="16">
        <f t="shared" si="408"/>
        <v>0</v>
      </c>
      <c r="O352" s="16">
        <f t="shared" si="408"/>
        <v>0</v>
      </c>
      <c r="P352" s="16">
        <f t="shared" si="408"/>
        <v>0</v>
      </c>
      <c r="Q352" s="16">
        <f t="shared" si="408"/>
        <v>0</v>
      </c>
      <c r="R352" s="16">
        <f t="shared" ref="R352:AF352" si="413">R323-R294</f>
        <v>0</v>
      </c>
      <c r="S352" s="16">
        <f t="shared" si="413"/>
        <v>0</v>
      </c>
      <c r="T352" s="16">
        <f t="shared" si="413"/>
        <v>0</v>
      </c>
      <c r="U352" s="16">
        <f t="shared" si="413"/>
        <v>0</v>
      </c>
      <c r="V352" s="16">
        <f t="shared" si="413"/>
        <v>0</v>
      </c>
      <c r="W352" s="16">
        <f t="shared" si="413"/>
        <v>0</v>
      </c>
      <c r="X352" s="16">
        <f t="shared" si="413"/>
        <v>0</v>
      </c>
      <c r="Y352" s="16">
        <f t="shared" si="413"/>
        <v>0</v>
      </c>
      <c r="Z352" s="16">
        <f t="shared" si="413"/>
        <v>0</v>
      </c>
      <c r="AA352" s="16">
        <f t="shared" si="413"/>
        <v>0</v>
      </c>
      <c r="AB352" s="16">
        <f t="shared" si="413"/>
        <v>0</v>
      </c>
      <c r="AC352" s="16">
        <f t="shared" si="413"/>
        <v>0</v>
      </c>
      <c r="AD352" s="16">
        <f t="shared" si="413"/>
        <v>0</v>
      </c>
      <c r="AE352" s="16">
        <f t="shared" si="413"/>
        <v>0</v>
      </c>
      <c r="AF352" s="16">
        <f t="shared" si="413"/>
        <v>0</v>
      </c>
      <c r="AG352" s="5"/>
      <c r="AH352" s="5"/>
      <c r="AI352" s="5"/>
      <c r="AJ352" s="5"/>
      <c r="AK352" s="5"/>
      <c r="AL352" s="5"/>
      <c r="AM352" s="5"/>
      <c r="AN352" s="5"/>
      <c r="AO352" s="5"/>
      <c r="AP352" s="5"/>
    </row>
    <row r="353" spans="2:42" ht="15" x14ac:dyDescent="0.25">
      <c r="B353" s="8" t="s">
        <v>48</v>
      </c>
      <c r="C353" s="16">
        <f t="shared" si="410"/>
        <v>0</v>
      </c>
      <c r="D353" s="16">
        <f t="shared" si="408"/>
        <v>0</v>
      </c>
      <c r="E353" s="16">
        <f t="shared" si="408"/>
        <v>0</v>
      </c>
      <c r="F353" s="16">
        <f t="shared" si="408"/>
        <v>0</v>
      </c>
      <c r="G353" s="16">
        <f t="shared" si="408"/>
        <v>0</v>
      </c>
      <c r="H353" s="16">
        <f t="shared" si="408"/>
        <v>0</v>
      </c>
      <c r="I353" s="16">
        <f t="shared" si="408"/>
        <v>0</v>
      </c>
      <c r="J353" s="16">
        <f t="shared" si="408"/>
        <v>0</v>
      </c>
      <c r="K353" s="16">
        <f t="shared" si="408"/>
        <v>0</v>
      </c>
      <c r="L353" s="16">
        <f t="shared" si="408"/>
        <v>0</v>
      </c>
      <c r="M353" s="16">
        <f t="shared" si="408"/>
        <v>0</v>
      </c>
      <c r="N353" s="16">
        <f t="shared" si="408"/>
        <v>0</v>
      </c>
      <c r="O353" s="16">
        <f t="shared" si="408"/>
        <v>0</v>
      </c>
      <c r="P353" s="16">
        <f t="shared" si="408"/>
        <v>0</v>
      </c>
      <c r="Q353" s="16">
        <f t="shared" si="408"/>
        <v>0</v>
      </c>
      <c r="R353" s="16">
        <f t="shared" ref="R353:AF353" si="414">R324-R295</f>
        <v>0</v>
      </c>
      <c r="S353" s="16">
        <f t="shared" si="414"/>
        <v>0</v>
      </c>
      <c r="T353" s="16">
        <f t="shared" si="414"/>
        <v>0</v>
      </c>
      <c r="U353" s="16">
        <f t="shared" si="414"/>
        <v>0</v>
      </c>
      <c r="V353" s="16">
        <f t="shared" si="414"/>
        <v>0</v>
      </c>
      <c r="W353" s="16">
        <f t="shared" si="414"/>
        <v>0</v>
      </c>
      <c r="X353" s="16">
        <f t="shared" si="414"/>
        <v>0</v>
      </c>
      <c r="Y353" s="16">
        <f t="shared" si="414"/>
        <v>0</v>
      </c>
      <c r="Z353" s="16">
        <f t="shared" si="414"/>
        <v>0</v>
      </c>
      <c r="AA353" s="16">
        <f t="shared" si="414"/>
        <v>0</v>
      </c>
      <c r="AB353" s="16">
        <f t="shared" si="414"/>
        <v>0</v>
      </c>
      <c r="AC353" s="16">
        <f t="shared" si="414"/>
        <v>0</v>
      </c>
      <c r="AD353" s="16">
        <f t="shared" si="414"/>
        <v>0</v>
      </c>
      <c r="AE353" s="16">
        <f t="shared" si="414"/>
        <v>0</v>
      </c>
      <c r="AF353" s="16">
        <f t="shared" si="414"/>
        <v>0</v>
      </c>
      <c r="AG353" s="5"/>
      <c r="AH353" s="5"/>
      <c r="AI353" s="5"/>
      <c r="AJ353" s="5"/>
      <c r="AK353" s="5"/>
      <c r="AL353" s="5"/>
      <c r="AM353" s="5"/>
      <c r="AN353" s="5"/>
      <c r="AO353" s="5"/>
      <c r="AP353" s="5"/>
    </row>
    <row r="354" spans="2:42" ht="15" x14ac:dyDescent="0.25">
      <c r="B354" s="8" t="s">
        <v>49</v>
      </c>
      <c r="C354" s="16">
        <f t="shared" si="410"/>
        <v>0</v>
      </c>
      <c r="D354" s="16">
        <f t="shared" si="408"/>
        <v>0</v>
      </c>
      <c r="E354" s="16">
        <f t="shared" si="408"/>
        <v>0</v>
      </c>
      <c r="F354" s="16">
        <f t="shared" si="408"/>
        <v>0</v>
      </c>
      <c r="G354" s="16">
        <f t="shared" si="408"/>
        <v>0</v>
      </c>
      <c r="H354" s="16">
        <f t="shared" si="408"/>
        <v>0</v>
      </c>
      <c r="I354" s="16">
        <f t="shared" si="408"/>
        <v>0</v>
      </c>
      <c r="J354" s="16">
        <f t="shared" si="408"/>
        <v>0</v>
      </c>
      <c r="K354" s="16">
        <f t="shared" si="408"/>
        <v>0</v>
      </c>
      <c r="L354" s="16">
        <f t="shared" si="408"/>
        <v>0</v>
      </c>
      <c r="M354" s="16">
        <f t="shared" si="408"/>
        <v>0</v>
      </c>
      <c r="N354" s="16">
        <f t="shared" si="408"/>
        <v>0</v>
      </c>
      <c r="O354" s="16">
        <f t="shared" si="408"/>
        <v>0</v>
      </c>
      <c r="P354" s="16">
        <f t="shared" si="408"/>
        <v>0</v>
      </c>
      <c r="Q354" s="16">
        <f t="shared" si="408"/>
        <v>0</v>
      </c>
      <c r="R354" s="16">
        <f t="shared" ref="R354:AF354" si="415">R325-R296</f>
        <v>0</v>
      </c>
      <c r="S354" s="16">
        <f t="shared" si="415"/>
        <v>0</v>
      </c>
      <c r="T354" s="16">
        <f t="shared" si="415"/>
        <v>0</v>
      </c>
      <c r="U354" s="16">
        <f t="shared" si="415"/>
        <v>0</v>
      </c>
      <c r="V354" s="16">
        <f t="shared" si="415"/>
        <v>0</v>
      </c>
      <c r="W354" s="16">
        <f t="shared" si="415"/>
        <v>0</v>
      </c>
      <c r="X354" s="16">
        <f t="shared" si="415"/>
        <v>0</v>
      </c>
      <c r="Y354" s="16">
        <f t="shared" si="415"/>
        <v>0</v>
      </c>
      <c r="Z354" s="16">
        <f t="shared" si="415"/>
        <v>0</v>
      </c>
      <c r="AA354" s="16">
        <f t="shared" si="415"/>
        <v>0</v>
      </c>
      <c r="AB354" s="16">
        <f t="shared" si="415"/>
        <v>0</v>
      </c>
      <c r="AC354" s="16">
        <f t="shared" si="415"/>
        <v>0</v>
      </c>
      <c r="AD354" s="16">
        <f t="shared" si="415"/>
        <v>0</v>
      </c>
      <c r="AE354" s="16">
        <f t="shared" si="415"/>
        <v>0</v>
      </c>
      <c r="AF354" s="16">
        <f t="shared" si="415"/>
        <v>0</v>
      </c>
      <c r="AG354" s="5"/>
      <c r="AH354" s="5"/>
      <c r="AI354" s="5"/>
      <c r="AJ354" s="5"/>
      <c r="AK354" s="5"/>
      <c r="AL354" s="5"/>
      <c r="AM354" s="5"/>
      <c r="AN354" s="5"/>
      <c r="AO354" s="5"/>
      <c r="AP354" s="5"/>
    </row>
    <row r="355" spans="2:42" ht="15" x14ac:dyDescent="0.25">
      <c r="B355" s="8" t="s">
        <v>50</v>
      </c>
      <c r="C355" s="16">
        <f t="shared" si="410"/>
        <v>0</v>
      </c>
      <c r="D355" s="16">
        <f t="shared" si="408"/>
        <v>0</v>
      </c>
      <c r="E355" s="16">
        <f t="shared" si="408"/>
        <v>-99360.091999999946</v>
      </c>
      <c r="F355" s="16">
        <f t="shared" si="408"/>
        <v>-99360.091999999946</v>
      </c>
      <c r="G355" s="16">
        <f t="shared" si="408"/>
        <v>-99360.091999999946</v>
      </c>
      <c r="H355" s="16">
        <f t="shared" si="408"/>
        <v>-99360.092000000179</v>
      </c>
      <c r="I355" s="16">
        <f t="shared" si="408"/>
        <v>-99360.092000000179</v>
      </c>
      <c r="J355" s="16">
        <f t="shared" si="408"/>
        <v>-99360.092000000179</v>
      </c>
      <c r="K355" s="16">
        <f t="shared" si="408"/>
        <v>-99360.092000000179</v>
      </c>
      <c r="L355" s="16">
        <f t="shared" si="408"/>
        <v>-99360.092000000179</v>
      </c>
      <c r="M355" s="16">
        <f t="shared" si="408"/>
        <v>-99360.092000000179</v>
      </c>
      <c r="N355" s="16">
        <f t="shared" si="408"/>
        <v>-99360.092000000179</v>
      </c>
      <c r="O355" s="16">
        <f t="shared" si="408"/>
        <v>-99360.092000000179</v>
      </c>
      <c r="P355" s="16">
        <f t="shared" si="408"/>
        <v>-99360.092000000179</v>
      </c>
      <c r="Q355" s="16">
        <f t="shared" si="408"/>
        <v>-99360.092000000179</v>
      </c>
      <c r="R355" s="16">
        <f t="shared" ref="R355:AF355" si="416">R326-R297</f>
        <v>-99360.092000000179</v>
      </c>
      <c r="S355" s="16">
        <f t="shared" si="416"/>
        <v>-99360.092000000179</v>
      </c>
      <c r="T355" s="16">
        <f t="shared" si="416"/>
        <v>-99360.092000000179</v>
      </c>
      <c r="U355" s="16">
        <f t="shared" si="416"/>
        <v>-99360.092000000179</v>
      </c>
      <c r="V355" s="16">
        <f t="shared" si="416"/>
        <v>-99360.092000000179</v>
      </c>
      <c r="W355" s="16">
        <f t="shared" si="416"/>
        <v>-99360.092000000179</v>
      </c>
      <c r="X355" s="16">
        <f t="shared" si="416"/>
        <v>-99360.092000000179</v>
      </c>
      <c r="Y355" s="16">
        <f t="shared" si="416"/>
        <v>-99360.092000000179</v>
      </c>
      <c r="Z355" s="16">
        <f t="shared" si="416"/>
        <v>-99360.092000000179</v>
      </c>
      <c r="AA355" s="16">
        <f t="shared" si="416"/>
        <v>-99360.092000000179</v>
      </c>
      <c r="AB355" s="16">
        <f t="shared" si="416"/>
        <v>-99360.092000000179</v>
      </c>
      <c r="AC355" s="16">
        <f t="shared" si="416"/>
        <v>-99360.092000000179</v>
      </c>
      <c r="AD355" s="16">
        <f t="shared" si="416"/>
        <v>-99360.092000000179</v>
      </c>
      <c r="AE355" s="16">
        <f t="shared" si="416"/>
        <v>-99360.092000000179</v>
      </c>
      <c r="AF355" s="16">
        <f t="shared" si="416"/>
        <v>-99360.092000000179</v>
      </c>
      <c r="AG355" s="5"/>
      <c r="AH355" s="5"/>
      <c r="AI355" s="5"/>
      <c r="AJ355" s="5"/>
      <c r="AK355" s="5"/>
      <c r="AL355" s="5"/>
      <c r="AM355" s="5"/>
      <c r="AN355" s="5"/>
      <c r="AO355" s="5"/>
      <c r="AP355" s="5"/>
    </row>
    <row r="356" spans="2:42" ht="30" x14ac:dyDescent="0.25">
      <c r="B356" s="8" t="s">
        <v>51</v>
      </c>
      <c r="C356" s="16">
        <f t="shared" si="410"/>
        <v>0</v>
      </c>
      <c r="D356" s="16">
        <f t="shared" si="408"/>
        <v>0</v>
      </c>
      <c r="E356" s="16">
        <f t="shared" si="408"/>
        <v>0</v>
      </c>
      <c r="F356" s="16">
        <f t="shared" si="408"/>
        <v>0</v>
      </c>
      <c r="G356" s="16">
        <f t="shared" si="408"/>
        <v>0</v>
      </c>
      <c r="H356" s="16">
        <f t="shared" si="408"/>
        <v>0</v>
      </c>
      <c r="I356" s="16">
        <f t="shared" si="408"/>
        <v>0</v>
      </c>
      <c r="J356" s="16">
        <f t="shared" si="408"/>
        <v>0</v>
      </c>
      <c r="K356" s="16">
        <f t="shared" si="408"/>
        <v>0</v>
      </c>
      <c r="L356" s="16">
        <f t="shared" si="408"/>
        <v>0</v>
      </c>
      <c r="M356" s="16">
        <f t="shared" si="408"/>
        <v>0</v>
      </c>
      <c r="N356" s="16">
        <f t="shared" si="408"/>
        <v>0</v>
      </c>
      <c r="O356" s="16">
        <f t="shared" si="408"/>
        <v>0</v>
      </c>
      <c r="P356" s="16">
        <f t="shared" si="408"/>
        <v>0</v>
      </c>
      <c r="Q356" s="16">
        <f t="shared" si="408"/>
        <v>0</v>
      </c>
      <c r="R356" s="16">
        <f t="shared" ref="R356:AF356" si="417">R327-R298</f>
        <v>0</v>
      </c>
      <c r="S356" s="16">
        <f t="shared" si="417"/>
        <v>0</v>
      </c>
      <c r="T356" s="16">
        <f t="shared" si="417"/>
        <v>0</v>
      </c>
      <c r="U356" s="16">
        <f t="shared" si="417"/>
        <v>0</v>
      </c>
      <c r="V356" s="16">
        <f t="shared" si="417"/>
        <v>0</v>
      </c>
      <c r="W356" s="16">
        <f t="shared" si="417"/>
        <v>0</v>
      </c>
      <c r="X356" s="16">
        <f t="shared" si="417"/>
        <v>0</v>
      </c>
      <c r="Y356" s="16">
        <f t="shared" si="417"/>
        <v>0</v>
      </c>
      <c r="Z356" s="16">
        <f t="shared" si="417"/>
        <v>0</v>
      </c>
      <c r="AA356" s="16">
        <f t="shared" si="417"/>
        <v>0</v>
      </c>
      <c r="AB356" s="16">
        <f t="shared" si="417"/>
        <v>0</v>
      </c>
      <c r="AC356" s="16">
        <f t="shared" si="417"/>
        <v>0</v>
      </c>
      <c r="AD356" s="16">
        <f t="shared" si="417"/>
        <v>0</v>
      </c>
      <c r="AE356" s="16">
        <f t="shared" si="417"/>
        <v>0</v>
      </c>
      <c r="AF356" s="16">
        <f t="shared" si="417"/>
        <v>0</v>
      </c>
      <c r="AG356" s="5"/>
      <c r="AH356" s="5"/>
      <c r="AI356" s="5"/>
      <c r="AJ356" s="5"/>
      <c r="AK356" s="5"/>
      <c r="AL356" s="5"/>
      <c r="AM356" s="5"/>
      <c r="AN356" s="5"/>
      <c r="AO356" s="5"/>
      <c r="AP356" s="5"/>
    </row>
    <row r="357" spans="2:42" ht="30" x14ac:dyDescent="0.25">
      <c r="B357" s="23" t="s">
        <v>52</v>
      </c>
      <c r="C357" s="19">
        <f>C358+C359+C360+C361</f>
        <v>253690.57454545452</v>
      </c>
      <c r="D357" s="19">
        <f t="shared" ref="D357:Q357" si="418">D358+D359+D360+D361</f>
        <v>2790596.32</v>
      </c>
      <c r="E357" s="19">
        <f t="shared" si="418"/>
        <v>2720831.412</v>
      </c>
      <c r="F357" s="19">
        <f t="shared" si="418"/>
        <v>2651066.5040000002</v>
      </c>
      <c r="G357" s="19">
        <f t="shared" si="418"/>
        <v>2581301.5960000004</v>
      </c>
      <c r="H357" s="19">
        <f t="shared" si="418"/>
        <v>2511536.6880000005</v>
      </c>
      <c r="I357" s="19">
        <f t="shared" si="418"/>
        <v>2441771.7800000007</v>
      </c>
      <c r="J357" s="19">
        <f t="shared" si="418"/>
        <v>2372006.8720000009</v>
      </c>
      <c r="K357" s="19">
        <f t="shared" si="418"/>
        <v>2302241.9640000011</v>
      </c>
      <c r="L357" s="19">
        <f t="shared" si="418"/>
        <v>2232477.0560000013</v>
      </c>
      <c r="M357" s="19">
        <f t="shared" si="418"/>
        <v>2162712.1480000014</v>
      </c>
      <c r="N357" s="19">
        <f t="shared" si="418"/>
        <v>2092947.2400000014</v>
      </c>
      <c r="O357" s="19">
        <f t="shared" si="418"/>
        <v>2023182.3320000013</v>
      </c>
      <c r="P357" s="19">
        <f t="shared" si="418"/>
        <v>1953417.4240000013</v>
      </c>
      <c r="Q357" s="19">
        <f t="shared" si="418"/>
        <v>1883652.5160000012</v>
      </c>
      <c r="R357" s="19">
        <f t="shared" ref="R357:AF357" si="419">R358+R359+R360+R361</f>
        <v>1813887.6080000012</v>
      </c>
      <c r="S357" s="19">
        <f t="shared" si="419"/>
        <v>1744122.7000000011</v>
      </c>
      <c r="T357" s="19">
        <f t="shared" si="419"/>
        <v>1674357.7920000011</v>
      </c>
      <c r="U357" s="19">
        <f t="shared" si="419"/>
        <v>1604592.884000001</v>
      </c>
      <c r="V357" s="19">
        <f t="shared" si="419"/>
        <v>1534827.976000001</v>
      </c>
      <c r="W357" s="19">
        <f t="shared" si="419"/>
        <v>1465063.0680000009</v>
      </c>
      <c r="X357" s="19">
        <f t="shared" si="419"/>
        <v>1395298.1600000008</v>
      </c>
      <c r="Y357" s="19">
        <f t="shared" si="419"/>
        <v>1325533.2520000008</v>
      </c>
      <c r="Z357" s="19">
        <f t="shared" si="419"/>
        <v>1255768.3440000007</v>
      </c>
      <c r="AA357" s="19">
        <f t="shared" si="419"/>
        <v>1186003.4360000007</v>
      </c>
      <c r="AB357" s="19">
        <f t="shared" si="419"/>
        <v>1116238.5280000006</v>
      </c>
      <c r="AC357" s="19">
        <f t="shared" si="419"/>
        <v>1046473.6200000006</v>
      </c>
      <c r="AD357" s="19">
        <f t="shared" si="419"/>
        <v>976708.71200000052</v>
      </c>
      <c r="AE357" s="19">
        <f t="shared" si="419"/>
        <v>906943.80400000047</v>
      </c>
      <c r="AF357" s="19">
        <f t="shared" si="419"/>
        <v>837178.89600000042</v>
      </c>
      <c r="AG357" s="5"/>
      <c r="AH357" s="5"/>
      <c r="AI357" s="5"/>
      <c r="AJ357" s="5"/>
      <c r="AK357" s="5"/>
      <c r="AL357" s="5"/>
      <c r="AM357" s="5"/>
      <c r="AN357" s="5"/>
      <c r="AO357" s="5"/>
      <c r="AP357" s="5"/>
    </row>
    <row r="358" spans="2:42" ht="15" x14ac:dyDescent="0.25">
      <c r="B358" s="8" t="s">
        <v>53</v>
      </c>
      <c r="C358" s="16">
        <f>C329-C300</f>
        <v>0</v>
      </c>
      <c r="D358" s="16">
        <f t="shared" ref="D358:Q361" si="420">D329-D300</f>
        <v>0</v>
      </c>
      <c r="E358" s="16">
        <f t="shared" si="420"/>
        <v>0</v>
      </c>
      <c r="F358" s="16">
        <f t="shared" si="420"/>
        <v>0</v>
      </c>
      <c r="G358" s="16">
        <f t="shared" si="420"/>
        <v>0</v>
      </c>
      <c r="H358" s="16">
        <f t="shared" si="420"/>
        <v>0</v>
      </c>
      <c r="I358" s="16">
        <f t="shared" si="420"/>
        <v>0</v>
      </c>
      <c r="J358" s="16">
        <f t="shared" si="420"/>
        <v>0</v>
      </c>
      <c r="K358" s="16">
        <f t="shared" si="420"/>
        <v>0</v>
      </c>
      <c r="L358" s="16">
        <f t="shared" si="420"/>
        <v>0</v>
      </c>
      <c r="M358" s="16">
        <f t="shared" si="420"/>
        <v>0</v>
      </c>
      <c r="N358" s="16">
        <f t="shared" si="420"/>
        <v>0</v>
      </c>
      <c r="O358" s="16">
        <f t="shared" si="420"/>
        <v>0</v>
      </c>
      <c r="P358" s="16">
        <f t="shared" si="420"/>
        <v>0</v>
      </c>
      <c r="Q358" s="16">
        <f t="shared" si="420"/>
        <v>0</v>
      </c>
      <c r="R358" s="16">
        <f t="shared" ref="R358:AF358" si="421">R329-R300</f>
        <v>0</v>
      </c>
      <c r="S358" s="16">
        <f t="shared" si="421"/>
        <v>0</v>
      </c>
      <c r="T358" s="16">
        <f t="shared" si="421"/>
        <v>0</v>
      </c>
      <c r="U358" s="16">
        <f t="shared" si="421"/>
        <v>0</v>
      </c>
      <c r="V358" s="16">
        <f t="shared" si="421"/>
        <v>0</v>
      </c>
      <c r="W358" s="16">
        <f t="shared" si="421"/>
        <v>0</v>
      </c>
      <c r="X358" s="16">
        <f t="shared" si="421"/>
        <v>0</v>
      </c>
      <c r="Y358" s="16">
        <f t="shared" si="421"/>
        <v>0</v>
      </c>
      <c r="Z358" s="16">
        <f t="shared" si="421"/>
        <v>0</v>
      </c>
      <c r="AA358" s="16">
        <f t="shared" si="421"/>
        <v>0</v>
      </c>
      <c r="AB358" s="16">
        <f t="shared" si="421"/>
        <v>0</v>
      </c>
      <c r="AC358" s="16">
        <f t="shared" si="421"/>
        <v>0</v>
      </c>
      <c r="AD358" s="16">
        <f t="shared" si="421"/>
        <v>0</v>
      </c>
      <c r="AE358" s="16">
        <f t="shared" si="421"/>
        <v>0</v>
      </c>
      <c r="AF358" s="16">
        <f t="shared" si="421"/>
        <v>0</v>
      </c>
      <c r="AG358" s="5"/>
      <c r="AH358" s="5"/>
      <c r="AI358" s="5"/>
      <c r="AJ358" s="5"/>
      <c r="AK358" s="5"/>
      <c r="AL358" s="5"/>
      <c r="AM358" s="5"/>
      <c r="AN358" s="5"/>
      <c r="AO358" s="5"/>
      <c r="AP358" s="5"/>
    </row>
    <row r="359" spans="2:42" ht="15" x14ac:dyDescent="0.25">
      <c r="B359" s="8" t="s">
        <v>54</v>
      </c>
      <c r="C359" s="16">
        <f t="shared" ref="C359:Q361" si="422">C330-C301</f>
        <v>0</v>
      </c>
      <c r="D359" s="16">
        <f t="shared" si="422"/>
        <v>0</v>
      </c>
      <c r="E359" s="16">
        <f t="shared" si="422"/>
        <v>0</v>
      </c>
      <c r="F359" s="16">
        <f t="shared" si="422"/>
        <v>0</v>
      </c>
      <c r="G359" s="16">
        <f t="shared" si="422"/>
        <v>0</v>
      </c>
      <c r="H359" s="16">
        <f t="shared" si="422"/>
        <v>0</v>
      </c>
      <c r="I359" s="16">
        <f t="shared" si="422"/>
        <v>0</v>
      </c>
      <c r="J359" s="16">
        <f t="shared" si="422"/>
        <v>0</v>
      </c>
      <c r="K359" s="16">
        <f t="shared" si="422"/>
        <v>0</v>
      </c>
      <c r="L359" s="16">
        <f t="shared" si="422"/>
        <v>0</v>
      </c>
      <c r="M359" s="16">
        <f t="shared" si="422"/>
        <v>0</v>
      </c>
      <c r="N359" s="16">
        <f t="shared" si="422"/>
        <v>0</v>
      </c>
      <c r="O359" s="16">
        <f t="shared" si="422"/>
        <v>0</v>
      </c>
      <c r="P359" s="16">
        <f t="shared" si="422"/>
        <v>0</v>
      </c>
      <c r="Q359" s="16">
        <f t="shared" si="422"/>
        <v>0</v>
      </c>
      <c r="R359" s="16">
        <f t="shared" ref="R359:AF359" si="423">R330-R301</f>
        <v>0</v>
      </c>
      <c r="S359" s="16">
        <f t="shared" si="423"/>
        <v>0</v>
      </c>
      <c r="T359" s="16">
        <f t="shared" si="423"/>
        <v>0</v>
      </c>
      <c r="U359" s="16">
        <f t="shared" si="423"/>
        <v>0</v>
      </c>
      <c r="V359" s="16">
        <f t="shared" si="423"/>
        <v>0</v>
      </c>
      <c r="W359" s="16">
        <f t="shared" si="423"/>
        <v>0</v>
      </c>
      <c r="X359" s="16">
        <f t="shared" si="423"/>
        <v>0</v>
      </c>
      <c r="Y359" s="16">
        <f t="shared" si="423"/>
        <v>0</v>
      </c>
      <c r="Z359" s="16">
        <f t="shared" si="423"/>
        <v>0</v>
      </c>
      <c r="AA359" s="16">
        <f t="shared" si="423"/>
        <v>0</v>
      </c>
      <c r="AB359" s="16">
        <f t="shared" si="423"/>
        <v>0</v>
      </c>
      <c r="AC359" s="16">
        <f t="shared" si="423"/>
        <v>0</v>
      </c>
      <c r="AD359" s="16">
        <f t="shared" si="423"/>
        <v>0</v>
      </c>
      <c r="AE359" s="16">
        <f t="shared" si="423"/>
        <v>0</v>
      </c>
      <c r="AF359" s="16">
        <f t="shared" si="423"/>
        <v>0</v>
      </c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r="360" spans="2:42" ht="15" x14ac:dyDescent="0.25">
      <c r="B360" s="8" t="s">
        <v>55</v>
      </c>
      <c r="C360" s="16">
        <f t="shared" si="422"/>
        <v>0</v>
      </c>
      <c r="D360" s="16">
        <f t="shared" si="420"/>
        <v>0</v>
      </c>
      <c r="E360" s="16">
        <f t="shared" si="420"/>
        <v>0</v>
      </c>
      <c r="F360" s="16">
        <f t="shared" si="420"/>
        <v>0</v>
      </c>
      <c r="G360" s="16">
        <f t="shared" si="420"/>
        <v>0</v>
      </c>
      <c r="H360" s="16">
        <f t="shared" si="420"/>
        <v>0</v>
      </c>
      <c r="I360" s="16">
        <f t="shared" si="420"/>
        <v>0</v>
      </c>
      <c r="J360" s="16">
        <f t="shared" si="420"/>
        <v>0</v>
      </c>
      <c r="K360" s="16">
        <f t="shared" si="420"/>
        <v>0</v>
      </c>
      <c r="L360" s="16">
        <f t="shared" si="420"/>
        <v>0</v>
      </c>
      <c r="M360" s="16">
        <f t="shared" si="420"/>
        <v>0</v>
      </c>
      <c r="N360" s="16">
        <f t="shared" si="420"/>
        <v>0</v>
      </c>
      <c r="O360" s="16">
        <f t="shared" si="420"/>
        <v>0</v>
      </c>
      <c r="P360" s="16">
        <f t="shared" si="420"/>
        <v>0</v>
      </c>
      <c r="Q360" s="16">
        <f t="shared" si="420"/>
        <v>0</v>
      </c>
      <c r="R360" s="16">
        <f t="shared" ref="R360:AF360" si="424">R331-R302</f>
        <v>0</v>
      </c>
      <c r="S360" s="16">
        <f t="shared" si="424"/>
        <v>0</v>
      </c>
      <c r="T360" s="16">
        <f t="shared" si="424"/>
        <v>0</v>
      </c>
      <c r="U360" s="16">
        <f t="shared" si="424"/>
        <v>0</v>
      </c>
      <c r="V360" s="16">
        <f t="shared" si="424"/>
        <v>0</v>
      </c>
      <c r="W360" s="16">
        <f t="shared" si="424"/>
        <v>0</v>
      </c>
      <c r="X360" s="16">
        <f t="shared" si="424"/>
        <v>0</v>
      </c>
      <c r="Y360" s="16">
        <f t="shared" si="424"/>
        <v>0</v>
      </c>
      <c r="Z360" s="16">
        <f t="shared" si="424"/>
        <v>0</v>
      </c>
      <c r="AA360" s="16">
        <f t="shared" si="424"/>
        <v>0</v>
      </c>
      <c r="AB360" s="16">
        <f t="shared" si="424"/>
        <v>0</v>
      </c>
      <c r="AC360" s="16">
        <f t="shared" si="424"/>
        <v>0</v>
      </c>
      <c r="AD360" s="16">
        <f t="shared" si="424"/>
        <v>0</v>
      </c>
      <c r="AE360" s="16">
        <f t="shared" si="424"/>
        <v>0</v>
      </c>
      <c r="AF360" s="16">
        <f t="shared" si="424"/>
        <v>0</v>
      </c>
      <c r="AG360" s="5"/>
      <c r="AH360" s="5"/>
      <c r="AI360" s="5"/>
      <c r="AJ360" s="5"/>
      <c r="AK360" s="5"/>
      <c r="AL360" s="5"/>
      <c r="AM360" s="5"/>
      <c r="AN360" s="5"/>
      <c r="AO360" s="5"/>
      <c r="AP360" s="5"/>
    </row>
    <row r="361" spans="2:42" ht="15" x14ac:dyDescent="0.25">
      <c r="B361" s="8" t="s">
        <v>56</v>
      </c>
      <c r="C361" s="16">
        <f t="shared" si="422"/>
        <v>253690.57454545452</v>
      </c>
      <c r="D361" s="16">
        <f t="shared" si="420"/>
        <v>2790596.32</v>
      </c>
      <c r="E361" s="16">
        <f t="shared" si="420"/>
        <v>2720831.412</v>
      </c>
      <c r="F361" s="16">
        <f t="shared" si="420"/>
        <v>2651066.5040000002</v>
      </c>
      <c r="G361" s="16">
        <f t="shared" si="420"/>
        <v>2581301.5960000004</v>
      </c>
      <c r="H361" s="16">
        <f t="shared" si="420"/>
        <v>2511536.6880000005</v>
      </c>
      <c r="I361" s="16">
        <f t="shared" si="420"/>
        <v>2441771.7800000007</v>
      </c>
      <c r="J361" s="16">
        <f t="shared" si="420"/>
        <v>2372006.8720000009</v>
      </c>
      <c r="K361" s="16">
        <f t="shared" si="420"/>
        <v>2302241.9640000011</v>
      </c>
      <c r="L361" s="16">
        <f t="shared" si="420"/>
        <v>2232477.0560000013</v>
      </c>
      <c r="M361" s="16">
        <f t="shared" si="420"/>
        <v>2162712.1480000014</v>
      </c>
      <c r="N361" s="16">
        <f t="shared" si="420"/>
        <v>2092947.2400000014</v>
      </c>
      <c r="O361" s="16">
        <f t="shared" si="420"/>
        <v>2023182.3320000013</v>
      </c>
      <c r="P361" s="16">
        <f t="shared" si="420"/>
        <v>1953417.4240000013</v>
      </c>
      <c r="Q361" s="16">
        <f t="shared" si="420"/>
        <v>1883652.5160000012</v>
      </c>
      <c r="R361" s="16">
        <f t="shared" ref="R361:AF361" si="425">R332-R303</f>
        <v>1813887.6080000012</v>
      </c>
      <c r="S361" s="16">
        <f t="shared" si="425"/>
        <v>1744122.7000000011</v>
      </c>
      <c r="T361" s="16">
        <f t="shared" si="425"/>
        <v>1674357.7920000011</v>
      </c>
      <c r="U361" s="16">
        <f t="shared" si="425"/>
        <v>1604592.884000001</v>
      </c>
      <c r="V361" s="16">
        <f t="shared" si="425"/>
        <v>1534827.976000001</v>
      </c>
      <c r="W361" s="16">
        <f t="shared" si="425"/>
        <v>1465063.0680000009</v>
      </c>
      <c r="X361" s="16">
        <f t="shared" si="425"/>
        <v>1395298.1600000008</v>
      </c>
      <c r="Y361" s="16">
        <f t="shared" si="425"/>
        <v>1325533.2520000008</v>
      </c>
      <c r="Z361" s="16">
        <f t="shared" si="425"/>
        <v>1255768.3440000007</v>
      </c>
      <c r="AA361" s="16">
        <f t="shared" si="425"/>
        <v>1186003.4360000007</v>
      </c>
      <c r="AB361" s="16">
        <f t="shared" si="425"/>
        <v>1116238.5280000006</v>
      </c>
      <c r="AC361" s="16">
        <f t="shared" si="425"/>
        <v>1046473.6200000006</v>
      </c>
      <c r="AD361" s="16">
        <f t="shared" si="425"/>
        <v>976708.71200000052</v>
      </c>
      <c r="AE361" s="16">
        <f t="shared" si="425"/>
        <v>906943.80400000047</v>
      </c>
      <c r="AF361" s="16">
        <f t="shared" si="425"/>
        <v>837178.89600000042</v>
      </c>
      <c r="AG361" s="5"/>
      <c r="AH361" s="5"/>
      <c r="AI361" s="5"/>
      <c r="AJ361" s="5"/>
      <c r="AK361" s="5"/>
      <c r="AL361" s="5"/>
      <c r="AM361" s="5"/>
      <c r="AN361" s="5"/>
      <c r="AO361" s="5"/>
      <c r="AP361" s="5"/>
    </row>
    <row r="362" spans="2:42" ht="15" x14ac:dyDescent="0.25">
      <c r="B362" s="23" t="s">
        <v>57</v>
      </c>
      <c r="C362" s="19">
        <f>C348+C357</f>
        <v>253690.57454545452</v>
      </c>
      <c r="D362" s="19">
        <f t="shared" ref="D362:Q362" si="426">D348+D357</f>
        <v>2790596.32</v>
      </c>
      <c r="E362" s="19">
        <f t="shared" si="426"/>
        <v>2621471.3200000003</v>
      </c>
      <c r="F362" s="19">
        <f t="shared" si="426"/>
        <v>2452346.3200000003</v>
      </c>
      <c r="G362" s="19">
        <f t="shared" si="426"/>
        <v>2283221.3200000003</v>
      </c>
      <c r="H362" s="19">
        <f t="shared" si="426"/>
        <v>2114096.3199999998</v>
      </c>
      <c r="I362" s="19">
        <f t="shared" si="426"/>
        <v>1944971.3199999998</v>
      </c>
      <c r="J362" s="19">
        <f t="shared" si="426"/>
        <v>1775846.3199999924</v>
      </c>
      <c r="K362" s="19">
        <f t="shared" si="426"/>
        <v>1606721.3199999849</v>
      </c>
      <c r="L362" s="19">
        <f t="shared" si="426"/>
        <v>1437596.3199999775</v>
      </c>
      <c r="M362" s="19">
        <f t="shared" si="426"/>
        <v>1268471.31999997</v>
      </c>
      <c r="N362" s="19">
        <f t="shared" si="426"/>
        <v>1099346.3199999623</v>
      </c>
      <c r="O362" s="19">
        <f t="shared" si="426"/>
        <v>930221.31999995466</v>
      </c>
      <c r="P362" s="19">
        <f t="shared" si="426"/>
        <v>761096.31999994698</v>
      </c>
      <c r="Q362" s="19">
        <f t="shared" si="426"/>
        <v>591971.3199999393</v>
      </c>
      <c r="R362" s="19">
        <f t="shared" ref="R362:AF362" si="427">R348+R357</f>
        <v>422846.31999993161</v>
      </c>
      <c r="S362" s="19">
        <f t="shared" si="427"/>
        <v>253721.31999992393</v>
      </c>
      <c r="T362" s="19">
        <f t="shared" si="427"/>
        <v>84596.319999916246</v>
      </c>
      <c r="U362" s="19">
        <f t="shared" si="427"/>
        <v>-84528.680000091437</v>
      </c>
      <c r="V362" s="19">
        <f t="shared" si="427"/>
        <v>-253653.68000009912</v>
      </c>
      <c r="W362" s="19">
        <f t="shared" si="427"/>
        <v>-422778.6800001068</v>
      </c>
      <c r="X362" s="19">
        <f t="shared" si="427"/>
        <v>-591903.68000011449</v>
      </c>
      <c r="Y362" s="19">
        <f t="shared" si="427"/>
        <v>-761028.68000012217</v>
      </c>
      <c r="Z362" s="19">
        <f t="shared" si="427"/>
        <v>-930153.68000012985</v>
      </c>
      <c r="AA362" s="19">
        <f t="shared" si="427"/>
        <v>-1099278.6800001375</v>
      </c>
      <c r="AB362" s="19">
        <f t="shared" si="427"/>
        <v>-1268403.6800001452</v>
      </c>
      <c r="AC362" s="19">
        <f t="shared" si="427"/>
        <v>-1437528.6800001529</v>
      </c>
      <c r="AD362" s="19">
        <f t="shared" si="427"/>
        <v>-1606653.6800001606</v>
      </c>
      <c r="AE362" s="19">
        <f t="shared" si="427"/>
        <v>-1775778.6800001683</v>
      </c>
      <c r="AF362" s="19">
        <f t="shared" si="427"/>
        <v>-1944903.680000176</v>
      </c>
      <c r="AG362" s="5"/>
      <c r="AH362" s="5"/>
      <c r="AI362" s="5"/>
      <c r="AJ362" s="5"/>
      <c r="AK362" s="5"/>
      <c r="AL362" s="5"/>
      <c r="AM362" s="5"/>
      <c r="AN362" s="5"/>
      <c r="AO362" s="5"/>
      <c r="AP362" s="5"/>
    </row>
    <row r="363" spans="2:42" ht="15" x14ac:dyDescent="0.25">
      <c r="B363" s="5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5"/>
      <c r="AH363" s="5"/>
      <c r="AI363" s="5"/>
      <c r="AJ363" s="5"/>
      <c r="AK363" s="5"/>
      <c r="AL363" s="5"/>
      <c r="AM363" s="5"/>
      <c r="AN363" s="5"/>
      <c r="AO363" s="5"/>
      <c r="AP363" s="5"/>
    </row>
    <row r="364" spans="2:42" ht="15" x14ac:dyDescent="0.25">
      <c r="B364" s="4" t="s">
        <v>223</v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</row>
    <row r="365" spans="2:42" ht="15" x14ac:dyDescent="0.2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</row>
    <row r="366" spans="2:42" ht="30" x14ac:dyDescent="0.25">
      <c r="B366" s="32" t="s">
        <v>133</v>
      </c>
      <c r="C366" s="7" t="str">
        <f>założenia!C17</f>
        <v>Rok n
2015</v>
      </c>
      <c r="D366" s="7" t="str">
        <f>założenia!D17</f>
        <v>Rok n+1
2016</v>
      </c>
      <c r="E366" s="7" t="str">
        <f>założenia!E17</f>
        <v>Rok n+2
2017</v>
      </c>
      <c r="F366" s="7" t="str">
        <f>założenia!F17</f>
        <v>Rok n+3
2018</v>
      </c>
      <c r="G366" s="7" t="str">
        <f>założenia!G17</f>
        <v>Rok n+4
2019</v>
      </c>
      <c r="H366" s="7" t="str">
        <f>założenia!H17</f>
        <v>Rok n+5
2020</v>
      </c>
      <c r="I366" s="7" t="str">
        <f>założenia!I17</f>
        <v>Rok n+6
2021</v>
      </c>
      <c r="J366" s="7" t="str">
        <f>założenia!J17</f>
        <v>Rok n+7
2022</v>
      </c>
      <c r="K366" s="7" t="str">
        <f>założenia!K17</f>
        <v>Rok n+8
2023</v>
      </c>
      <c r="L366" s="7" t="str">
        <f>założenia!L17</f>
        <v>Rok n+9
2024</v>
      </c>
      <c r="M366" s="7" t="str">
        <f>założenia!M17</f>
        <v>Rok n+10
2025</v>
      </c>
      <c r="N366" s="7" t="str">
        <f>założenia!N17</f>
        <v>Rok n+11
2026</v>
      </c>
      <c r="O366" s="7" t="str">
        <f>założenia!O17</f>
        <v>Rok n+12
2027</v>
      </c>
      <c r="P366" s="7" t="str">
        <f>założenia!P17</f>
        <v>Rok n+13
2028</v>
      </c>
      <c r="Q366" s="7" t="str">
        <f>założenia!Q17</f>
        <v>Rok n+14
2029</v>
      </c>
      <c r="R366" s="7" t="str">
        <f>założenia!R17</f>
        <v>Rok n+15
2030</v>
      </c>
      <c r="S366" s="7" t="str">
        <f>założenia!S17</f>
        <v>Rok n+16
2031</v>
      </c>
      <c r="T366" s="7" t="str">
        <f>założenia!T17</f>
        <v>Rok n+17
2032</v>
      </c>
      <c r="U366" s="7" t="str">
        <f>założenia!U17</f>
        <v>Rok n+18
2033</v>
      </c>
      <c r="V366" s="7" t="str">
        <f>założenia!V17</f>
        <v>Rok n+19
2034</v>
      </c>
      <c r="W366" s="7" t="str">
        <f>założenia!W17</f>
        <v>Rok n+20
2035</v>
      </c>
      <c r="X366" s="7" t="str">
        <f>założenia!X17</f>
        <v>Rok n+21
2036</v>
      </c>
      <c r="Y366" s="7" t="str">
        <f>założenia!Y17</f>
        <v>Rok n+22
2037</v>
      </c>
      <c r="Z366" s="7" t="str">
        <f>założenia!Z17</f>
        <v>Rok n+23
2038</v>
      </c>
      <c r="AA366" s="7" t="str">
        <f>założenia!AA17</f>
        <v>Rok n+24
2039</v>
      </c>
      <c r="AB366" s="7" t="str">
        <f>założenia!AB17</f>
        <v>Rok n+25
2040</v>
      </c>
      <c r="AC366" s="7" t="str">
        <f>założenia!AC17</f>
        <v>Rok n+26
2041</v>
      </c>
      <c r="AD366" s="7" t="str">
        <f>założenia!AD17</f>
        <v>Rok n+27
2042</v>
      </c>
      <c r="AE366" s="7" t="str">
        <f>założenia!AE17</f>
        <v>Rok n+28
2043</v>
      </c>
      <c r="AF366" s="7" t="str">
        <f>założenia!AF17</f>
        <v>Rok n+29
2044</v>
      </c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r="367" spans="2:42" ht="15" x14ac:dyDescent="0.25">
      <c r="B367" s="23" t="s">
        <v>32</v>
      </c>
      <c r="C367" s="19">
        <f>C368+C369+C370+C371+C372</f>
        <v>59800000</v>
      </c>
      <c r="D367" s="19">
        <f t="shared" ref="D367:Q367" si="428">D368+D369+D370+D371+D372</f>
        <v>59600000</v>
      </c>
      <c r="E367" s="19">
        <f t="shared" si="428"/>
        <v>59400000</v>
      </c>
      <c r="F367" s="19">
        <f t="shared" si="428"/>
        <v>59200000</v>
      </c>
      <c r="G367" s="19">
        <f t="shared" si="428"/>
        <v>59000000</v>
      </c>
      <c r="H367" s="19">
        <f t="shared" si="428"/>
        <v>58800000</v>
      </c>
      <c r="I367" s="19">
        <f t="shared" si="428"/>
        <v>58600000</v>
      </c>
      <c r="J367" s="19">
        <f t="shared" si="428"/>
        <v>58400000</v>
      </c>
      <c r="K367" s="19">
        <f t="shared" si="428"/>
        <v>58200000</v>
      </c>
      <c r="L367" s="19">
        <f t="shared" si="428"/>
        <v>58000000</v>
      </c>
      <c r="M367" s="19">
        <f t="shared" si="428"/>
        <v>57800000</v>
      </c>
      <c r="N367" s="19">
        <f t="shared" si="428"/>
        <v>57600000</v>
      </c>
      <c r="O367" s="19">
        <f t="shared" si="428"/>
        <v>57400000</v>
      </c>
      <c r="P367" s="19">
        <f t="shared" si="428"/>
        <v>57200000</v>
      </c>
      <c r="Q367" s="19">
        <f t="shared" si="428"/>
        <v>57000000</v>
      </c>
      <c r="R367" s="19">
        <f t="shared" ref="R367:AF367" si="429">R368+R369+R370+R371+R372</f>
        <v>56800000</v>
      </c>
      <c r="S367" s="19">
        <f t="shared" si="429"/>
        <v>56600000</v>
      </c>
      <c r="T367" s="19">
        <f t="shared" si="429"/>
        <v>56400000</v>
      </c>
      <c r="U367" s="19">
        <f t="shared" si="429"/>
        <v>56200000</v>
      </c>
      <c r="V367" s="19">
        <f t="shared" si="429"/>
        <v>56000000</v>
      </c>
      <c r="W367" s="19">
        <f t="shared" si="429"/>
        <v>55800000</v>
      </c>
      <c r="X367" s="19">
        <f t="shared" si="429"/>
        <v>55600000</v>
      </c>
      <c r="Y367" s="19">
        <f t="shared" si="429"/>
        <v>55400000</v>
      </c>
      <c r="Z367" s="19">
        <f t="shared" si="429"/>
        <v>55200000</v>
      </c>
      <c r="AA367" s="19">
        <f t="shared" si="429"/>
        <v>55000000</v>
      </c>
      <c r="AB367" s="19">
        <f t="shared" si="429"/>
        <v>54800000</v>
      </c>
      <c r="AC367" s="19">
        <f t="shared" si="429"/>
        <v>54600000</v>
      </c>
      <c r="AD367" s="19">
        <f t="shared" si="429"/>
        <v>54400000</v>
      </c>
      <c r="AE367" s="19">
        <f t="shared" si="429"/>
        <v>54200000</v>
      </c>
      <c r="AF367" s="19">
        <f t="shared" si="429"/>
        <v>54000000</v>
      </c>
      <c r="AG367" s="5"/>
      <c r="AH367" s="5"/>
      <c r="AI367" s="5"/>
      <c r="AJ367" s="5"/>
      <c r="AK367" s="5"/>
      <c r="AL367" s="5"/>
      <c r="AM367" s="5"/>
      <c r="AN367" s="5"/>
      <c r="AO367" s="5"/>
      <c r="AP367" s="5"/>
    </row>
    <row r="368" spans="2:42" ht="15" x14ac:dyDescent="0.25">
      <c r="B368" s="8" t="s">
        <v>33</v>
      </c>
      <c r="C368" s="16">
        <f>założenia!$C225</f>
        <v>0</v>
      </c>
      <c r="D368" s="16">
        <f>założenia!$C225</f>
        <v>0</v>
      </c>
      <c r="E368" s="16">
        <f>założenia!$C225</f>
        <v>0</v>
      </c>
      <c r="F368" s="16">
        <f>założenia!$C225</f>
        <v>0</v>
      </c>
      <c r="G368" s="16">
        <f>założenia!$C225</f>
        <v>0</v>
      </c>
      <c r="H368" s="16">
        <f>założenia!$C225</f>
        <v>0</v>
      </c>
      <c r="I368" s="16">
        <f>założenia!$C225</f>
        <v>0</v>
      </c>
      <c r="J368" s="16">
        <f>założenia!$C225</f>
        <v>0</v>
      </c>
      <c r="K368" s="16">
        <f>założenia!$C225</f>
        <v>0</v>
      </c>
      <c r="L368" s="16">
        <f>założenia!$C225</f>
        <v>0</v>
      </c>
      <c r="M368" s="16">
        <f>założenia!$C225</f>
        <v>0</v>
      </c>
      <c r="N368" s="16">
        <f>założenia!$C225</f>
        <v>0</v>
      </c>
      <c r="O368" s="16">
        <f>założenia!$C225</f>
        <v>0</v>
      </c>
      <c r="P368" s="16">
        <f>założenia!$C225</f>
        <v>0</v>
      </c>
      <c r="Q368" s="16">
        <f>założenia!$C225</f>
        <v>0</v>
      </c>
      <c r="R368" s="16">
        <f>założenia!$C225</f>
        <v>0</v>
      </c>
      <c r="S368" s="16">
        <f>założenia!$C225</f>
        <v>0</v>
      </c>
      <c r="T368" s="16">
        <f>założenia!$C225</f>
        <v>0</v>
      </c>
      <c r="U368" s="16">
        <f>założenia!$C225</f>
        <v>0</v>
      </c>
      <c r="V368" s="16">
        <f>założenia!$C225</f>
        <v>0</v>
      </c>
      <c r="W368" s="16">
        <f>założenia!$C225</f>
        <v>0</v>
      </c>
      <c r="X368" s="16">
        <f>założenia!$C225</f>
        <v>0</v>
      </c>
      <c r="Y368" s="16">
        <f>założenia!$C225</f>
        <v>0</v>
      </c>
      <c r="Z368" s="16">
        <f>założenia!$C225</f>
        <v>0</v>
      </c>
      <c r="AA368" s="16">
        <f>założenia!$C225</f>
        <v>0</v>
      </c>
      <c r="AB368" s="16">
        <f>założenia!$C225</f>
        <v>0</v>
      </c>
      <c r="AC368" s="16">
        <f>założenia!$C225</f>
        <v>0</v>
      </c>
      <c r="AD368" s="16">
        <f>założenia!$C225</f>
        <v>0</v>
      </c>
      <c r="AE368" s="16">
        <f>założenia!$C225</f>
        <v>0</v>
      </c>
      <c r="AF368" s="16">
        <f>założenia!$C225</f>
        <v>0</v>
      </c>
      <c r="AG368" s="5"/>
      <c r="AH368" s="5"/>
      <c r="AI368" s="5"/>
      <c r="AJ368" s="5"/>
      <c r="AK368" s="5"/>
      <c r="AL368" s="5"/>
      <c r="AM368" s="5"/>
      <c r="AN368" s="5"/>
      <c r="AO368" s="5"/>
      <c r="AP368" s="5"/>
    </row>
    <row r="369" spans="2:42" ht="15" x14ac:dyDescent="0.25">
      <c r="B369" s="8" t="s">
        <v>34</v>
      </c>
      <c r="C369" s="16">
        <f>założenia!$C226-założenia!$C79+C673-założenia!$C87</f>
        <v>59800000</v>
      </c>
      <c r="D369" s="16">
        <f>C369-założenia!$C79+D673-założenia!$C87</f>
        <v>59600000</v>
      </c>
      <c r="E369" s="16">
        <f>D369-założenia!$C79+E673-założenia!$C87</f>
        <v>59400000</v>
      </c>
      <c r="F369" s="16">
        <f>E369-założenia!$C79+F673-założenia!$C87</f>
        <v>59200000</v>
      </c>
      <c r="G369" s="16">
        <f>F369-założenia!$C79+G673-założenia!$C87</f>
        <v>59000000</v>
      </c>
      <c r="H369" s="16">
        <f>G369-założenia!$C79+H673-założenia!$C87</f>
        <v>58800000</v>
      </c>
      <c r="I369" s="16">
        <f>H369-założenia!$C79+I673-założenia!$C87</f>
        <v>58600000</v>
      </c>
      <c r="J369" s="16">
        <f>I369-założenia!$C79+J673-założenia!$C87</f>
        <v>58400000</v>
      </c>
      <c r="K369" s="16">
        <f>J369-założenia!$C79+K673-założenia!$C87</f>
        <v>58200000</v>
      </c>
      <c r="L369" s="16">
        <f>K369-założenia!$C79+L673-założenia!$C87</f>
        <v>58000000</v>
      </c>
      <c r="M369" s="16">
        <f>L369-założenia!$C79+M673-założenia!$C87</f>
        <v>57800000</v>
      </c>
      <c r="N369" s="16">
        <f>M369-założenia!$C79+N673-założenia!$C87</f>
        <v>57600000</v>
      </c>
      <c r="O369" s="16">
        <f>N369-założenia!$C79+O673-założenia!$C87</f>
        <v>57400000</v>
      </c>
      <c r="P369" s="16">
        <f>O369-założenia!$C79+P673-założenia!$C87</f>
        <v>57200000</v>
      </c>
      <c r="Q369" s="16">
        <f>P369-założenia!$C79+Q673-założenia!$C87</f>
        <v>57000000</v>
      </c>
      <c r="R369" s="16">
        <f>Q369-założenia!$C79+R673-założenia!$C87</f>
        <v>56800000</v>
      </c>
      <c r="S369" s="16">
        <f>R369-założenia!$C79+S673-założenia!$C87</f>
        <v>56600000</v>
      </c>
      <c r="T369" s="16">
        <f>S369-założenia!$C79+T673-założenia!$C87</f>
        <v>56400000</v>
      </c>
      <c r="U369" s="16">
        <f>T369-założenia!$C79+U673-założenia!$C87</f>
        <v>56200000</v>
      </c>
      <c r="V369" s="16">
        <f>U369-założenia!$C79+V673-założenia!$C87</f>
        <v>56000000</v>
      </c>
      <c r="W369" s="16">
        <f>V369-założenia!$C79+W673-założenia!$C87</f>
        <v>55800000</v>
      </c>
      <c r="X369" s="16">
        <f>W369-założenia!$C79+X673-założenia!$C87</f>
        <v>55600000</v>
      </c>
      <c r="Y369" s="16">
        <f>X369-założenia!$C79+Y673-założenia!$C87</f>
        <v>55400000</v>
      </c>
      <c r="Z369" s="16">
        <f>Y369-założenia!$C79+Z673-założenia!$C87</f>
        <v>55200000</v>
      </c>
      <c r="AA369" s="16">
        <f>Z369-założenia!$C79+AA673-założenia!$C87</f>
        <v>55000000</v>
      </c>
      <c r="AB369" s="16">
        <f>AA369-założenia!$C79+AB673-założenia!$C87</f>
        <v>54800000</v>
      </c>
      <c r="AC369" s="16">
        <f>AB369-założenia!$C79+AC673-założenia!$C87</f>
        <v>54600000</v>
      </c>
      <c r="AD369" s="16">
        <f>AC369-założenia!$C79+AD673-założenia!$C87</f>
        <v>54400000</v>
      </c>
      <c r="AE369" s="16">
        <f>AD369-założenia!$C79+AE673-założenia!$C87</f>
        <v>54200000</v>
      </c>
      <c r="AF369" s="16">
        <f>AE369-założenia!$C79+AF673-założenia!$C87</f>
        <v>54000000</v>
      </c>
      <c r="AG369" s="5"/>
      <c r="AH369" s="5"/>
      <c r="AI369" s="5"/>
      <c r="AJ369" s="5"/>
      <c r="AK369" s="5"/>
      <c r="AL369" s="5"/>
      <c r="AM369" s="5"/>
      <c r="AN369" s="5"/>
      <c r="AO369" s="5"/>
      <c r="AP369" s="5"/>
    </row>
    <row r="370" spans="2:42" ht="15" x14ac:dyDescent="0.25">
      <c r="B370" s="8" t="s">
        <v>35</v>
      </c>
      <c r="C370" s="16">
        <f>założenia!$C227</f>
        <v>0</v>
      </c>
      <c r="D370" s="16">
        <f>założenia!$C227</f>
        <v>0</v>
      </c>
      <c r="E370" s="16">
        <f>założenia!$C227</f>
        <v>0</v>
      </c>
      <c r="F370" s="16">
        <f>założenia!$C227</f>
        <v>0</v>
      </c>
      <c r="G370" s="16">
        <f>założenia!$C227</f>
        <v>0</v>
      </c>
      <c r="H370" s="16">
        <f>założenia!$C227</f>
        <v>0</v>
      </c>
      <c r="I370" s="16">
        <f>założenia!$C227</f>
        <v>0</v>
      </c>
      <c r="J370" s="16">
        <f>założenia!$C227</f>
        <v>0</v>
      </c>
      <c r="K370" s="16">
        <f>założenia!$C227</f>
        <v>0</v>
      </c>
      <c r="L370" s="16">
        <f>założenia!$C227</f>
        <v>0</v>
      </c>
      <c r="M370" s="16">
        <f>założenia!$C227</f>
        <v>0</v>
      </c>
      <c r="N370" s="16">
        <f>założenia!$C227</f>
        <v>0</v>
      </c>
      <c r="O370" s="16">
        <f>założenia!$C227</f>
        <v>0</v>
      </c>
      <c r="P370" s="16">
        <f>założenia!$C227</f>
        <v>0</v>
      </c>
      <c r="Q370" s="16">
        <f>założenia!$C227</f>
        <v>0</v>
      </c>
      <c r="R370" s="16">
        <f>założenia!$C227</f>
        <v>0</v>
      </c>
      <c r="S370" s="16">
        <f>założenia!$C227</f>
        <v>0</v>
      </c>
      <c r="T370" s="16">
        <f>założenia!$C227</f>
        <v>0</v>
      </c>
      <c r="U370" s="16">
        <f>założenia!$C227</f>
        <v>0</v>
      </c>
      <c r="V370" s="16">
        <f>założenia!$C227</f>
        <v>0</v>
      </c>
      <c r="W370" s="16">
        <f>założenia!$C227</f>
        <v>0</v>
      </c>
      <c r="X370" s="16">
        <f>założenia!$C227</f>
        <v>0</v>
      </c>
      <c r="Y370" s="16">
        <f>założenia!$C227</f>
        <v>0</v>
      </c>
      <c r="Z370" s="16">
        <f>założenia!$C227</f>
        <v>0</v>
      </c>
      <c r="AA370" s="16">
        <f>założenia!$C227</f>
        <v>0</v>
      </c>
      <c r="AB370" s="16">
        <f>założenia!$C227</f>
        <v>0</v>
      </c>
      <c r="AC370" s="16">
        <f>założenia!$C227</f>
        <v>0</v>
      </c>
      <c r="AD370" s="16">
        <f>założenia!$C227</f>
        <v>0</v>
      </c>
      <c r="AE370" s="16">
        <f>założenia!$C227</f>
        <v>0</v>
      </c>
      <c r="AF370" s="16">
        <f>założenia!$C227</f>
        <v>0</v>
      </c>
      <c r="AG370" s="5"/>
      <c r="AH370" s="5"/>
      <c r="AI370" s="5"/>
      <c r="AJ370" s="5"/>
      <c r="AK370" s="5"/>
      <c r="AL370" s="5"/>
      <c r="AM370" s="5"/>
      <c r="AN370" s="5"/>
      <c r="AO370" s="5"/>
      <c r="AP370" s="5"/>
    </row>
    <row r="371" spans="2:42" ht="15" x14ac:dyDescent="0.25">
      <c r="B371" s="8" t="s">
        <v>36</v>
      </c>
      <c r="C371" s="16">
        <f>założenia!$C228</f>
        <v>0</v>
      </c>
      <c r="D371" s="16">
        <f>założenia!$C228</f>
        <v>0</v>
      </c>
      <c r="E371" s="16">
        <f>założenia!$C228</f>
        <v>0</v>
      </c>
      <c r="F371" s="16">
        <f>założenia!$C228</f>
        <v>0</v>
      </c>
      <c r="G371" s="16">
        <f>założenia!$C228</f>
        <v>0</v>
      </c>
      <c r="H371" s="16">
        <f>założenia!$C228</f>
        <v>0</v>
      </c>
      <c r="I371" s="16">
        <f>założenia!$C228</f>
        <v>0</v>
      </c>
      <c r="J371" s="16">
        <f>założenia!$C228</f>
        <v>0</v>
      </c>
      <c r="K371" s="16">
        <f>założenia!$C228</f>
        <v>0</v>
      </c>
      <c r="L371" s="16">
        <f>założenia!$C228</f>
        <v>0</v>
      </c>
      <c r="M371" s="16">
        <f>założenia!$C228</f>
        <v>0</v>
      </c>
      <c r="N371" s="16">
        <f>założenia!$C228</f>
        <v>0</v>
      </c>
      <c r="O371" s="16">
        <f>założenia!$C228</f>
        <v>0</v>
      </c>
      <c r="P371" s="16">
        <f>założenia!$C228</f>
        <v>0</v>
      </c>
      <c r="Q371" s="16">
        <f>założenia!$C228</f>
        <v>0</v>
      </c>
      <c r="R371" s="16">
        <f>założenia!$C228</f>
        <v>0</v>
      </c>
      <c r="S371" s="16">
        <f>założenia!$C228</f>
        <v>0</v>
      </c>
      <c r="T371" s="16">
        <f>założenia!$C228</f>
        <v>0</v>
      </c>
      <c r="U371" s="16">
        <f>założenia!$C228</f>
        <v>0</v>
      </c>
      <c r="V371" s="16">
        <f>założenia!$C228</f>
        <v>0</v>
      </c>
      <c r="W371" s="16">
        <f>założenia!$C228</f>
        <v>0</v>
      </c>
      <c r="X371" s="16">
        <f>założenia!$C228</f>
        <v>0</v>
      </c>
      <c r="Y371" s="16">
        <f>założenia!$C228</f>
        <v>0</v>
      </c>
      <c r="Z371" s="16">
        <f>założenia!$C228</f>
        <v>0</v>
      </c>
      <c r="AA371" s="16">
        <f>założenia!$C228</f>
        <v>0</v>
      </c>
      <c r="AB371" s="16">
        <f>założenia!$C228</f>
        <v>0</v>
      </c>
      <c r="AC371" s="16">
        <f>założenia!$C228</f>
        <v>0</v>
      </c>
      <c r="AD371" s="16">
        <f>założenia!$C228</f>
        <v>0</v>
      </c>
      <c r="AE371" s="16">
        <f>założenia!$C228</f>
        <v>0</v>
      </c>
      <c r="AF371" s="16">
        <f>założenia!$C228</f>
        <v>0</v>
      </c>
      <c r="AG371" s="5"/>
      <c r="AH371" s="5"/>
      <c r="AI371" s="5"/>
      <c r="AJ371" s="5"/>
      <c r="AK371" s="5"/>
      <c r="AL371" s="5"/>
      <c r="AM371" s="5"/>
      <c r="AN371" s="5"/>
      <c r="AO371" s="5"/>
      <c r="AP371" s="5"/>
    </row>
    <row r="372" spans="2:42" ht="30" x14ac:dyDescent="0.25">
      <c r="B372" s="8" t="s">
        <v>37</v>
      </c>
      <c r="C372" s="16">
        <f>założenia!$C229</f>
        <v>0</v>
      </c>
      <c r="D372" s="16">
        <f>założenia!$C229</f>
        <v>0</v>
      </c>
      <c r="E372" s="16">
        <f>założenia!$C229</f>
        <v>0</v>
      </c>
      <c r="F372" s="16">
        <f>założenia!$C229</f>
        <v>0</v>
      </c>
      <c r="G372" s="16">
        <f>założenia!$C229</f>
        <v>0</v>
      </c>
      <c r="H372" s="16">
        <f>założenia!$C229</f>
        <v>0</v>
      </c>
      <c r="I372" s="16">
        <f>założenia!$C229</f>
        <v>0</v>
      </c>
      <c r="J372" s="16">
        <f>założenia!$C229</f>
        <v>0</v>
      </c>
      <c r="K372" s="16">
        <f>założenia!$C229</f>
        <v>0</v>
      </c>
      <c r="L372" s="16">
        <f>założenia!$C229</f>
        <v>0</v>
      </c>
      <c r="M372" s="16">
        <f>założenia!$C229</f>
        <v>0</v>
      </c>
      <c r="N372" s="16">
        <f>założenia!$C229</f>
        <v>0</v>
      </c>
      <c r="O372" s="16">
        <f>założenia!$C229</f>
        <v>0</v>
      </c>
      <c r="P372" s="16">
        <f>założenia!$C229</f>
        <v>0</v>
      </c>
      <c r="Q372" s="16">
        <f>założenia!$C229</f>
        <v>0</v>
      </c>
      <c r="R372" s="16">
        <f>założenia!$C229</f>
        <v>0</v>
      </c>
      <c r="S372" s="16">
        <f>założenia!$C229</f>
        <v>0</v>
      </c>
      <c r="T372" s="16">
        <f>założenia!$C229</f>
        <v>0</v>
      </c>
      <c r="U372" s="16">
        <f>założenia!$C229</f>
        <v>0</v>
      </c>
      <c r="V372" s="16">
        <f>założenia!$C229</f>
        <v>0</v>
      </c>
      <c r="W372" s="16">
        <f>założenia!$C229</f>
        <v>0</v>
      </c>
      <c r="X372" s="16">
        <f>założenia!$C229</f>
        <v>0</v>
      </c>
      <c r="Y372" s="16">
        <f>założenia!$C229</f>
        <v>0</v>
      </c>
      <c r="Z372" s="16">
        <f>założenia!$C229</f>
        <v>0</v>
      </c>
      <c r="AA372" s="16">
        <f>założenia!$C229</f>
        <v>0</v>
      </c>
      <c r="AB372" s="16">
        <f>założenia!$C229</f>
        <v>0</v>
      </c>
      <c r="AC372" s="16">
        <f>założenia!$C229</f>
        <v>0</v>
      </c>
      <c r="AD372" s="16">
        <f>założenia!$C229</f>
        <v>0</v>
      </c>
      <c r="AE372" s="16">
        <f>założenia!$C229</f>
        <v>0</v>
      </c>
      <c r="AF372" s="16">
        <f>założenia!$C229</f>
        <v>0</v>
      </c>
      <c r="AG372" s="5"/>
      <c r="AH372" s="5"/>
      <c r="AI372" s="5"/>
      <c r="AJ372" s="5"/>
      <c r="AK372" s="5"/>
      <c r="AL372" s="5"/>
      <c r="AM372" s="5"/>
      <c r="AN372" s="5"/>
      <c r="AO372" s="5"/>
      <c r="AP372" s="5"/>
    </row>
    <row r="373" spans="2:42" ht="15" x14ac:dyDescent="0.25">
      <c r="B373" s="23" t="s">
        <v>38</v>
      </c>
      <c r="C373" s="19">
        <f>C374+C375+C376+C377</f>
        <v>1839123.9329896909</v>
      </c>
      <c r="D373" s="19">
        <f t="shared" ref="D373:Q373" si="430">D374+D375+D376+D377</f>
        <v>2048123.5824742275</v>
      </c>
      <c r="E373" s="19">
        <f t="shared" si="430"/>
        <v>2257170.3438144336</v>
      </c>
      <c r="F373" s="19">
        <f t="shared" si="430"/>
        <v>2466204.8490938144</v>
      </c>
      <c r="G373" s="19">
        <f t="shared" si="430"/>
        <v>2675293.0599406064</v>
      </c>
      <c r="H373" s="19">
        <f t="shared" si="430"/>
        <v>2884390.6832478093</v>
      </c>
      <c r="I373" s="19">
        <f t="shared" si="430"/>
        <v>3093494.7591003976</v>
      </c>
      <c r="J373" s="19">
        <f t="shared" si="430"/>
        <v>3302603.5891180951</v>
      </c>
      <c r="K373" s="19">
        <f t="shared" si="430"/>
        <v>3511717.0976752574</v>
      </c>
      <c r="L373" s="19">
        <f t="shared" si="430"/>
        <v>3720834.1570493393</v>
      </c>
      <c r="M373" s="19">
        <f t="shared" si="430"/>
        <v>3929955.8404157935</v>
      </c>
      <c r="N373" s="19">
        <f t="shared" si="430"/>
        <v>4139083.3501123842</v>
      </c>
      <c r="O373" s="19">
        <f t="shared" si="430"/>
        <v>4348217.8222041912</v>
      </c>
      <c r="P373" s="19">
        <f t="shared" si="430"/>
        <v>4557360.5073496206</v>
      </c>
      <c r="Q373" s="19">
        <f t="shared" si="430"/>
        <v>4766511.3640502561</v>
      </c>
      <c r="R373" s="19">
        <f t="shared" ref="R373:AF373" si="431">R374+R375+R376+R377</f>
        <v>4975671.0694395397</v>
      </c>
      <c r="S373" s="19">
        <f t="shared" si="431"/>
        <v>5184841.4373013722</v>
      </c>
      <c r="T373" s="19">
        <f t="shared" si="431"/>
        <v>5394024.3000200382</v>
      </c>
      <c r="U373" s="19">
        <f t="shared" si="431"/>
        <v>5603220.9833278162</v>
      </c>
      <c r="V373" s="19">
        <f t="shared" si="431"/>
        <v>5812433.7862218199</v>
      </c>
      <c r="W373" s="19">
        <f t="shared" si="431"/>
        <v>6021664.1876999475</v>
      </c>
      <c r="X373" s="19">
        <f t="shared" si="431"/>
        <v>6230915.6772235874</v>
      </c>
      <c r="Y373" s="19">
        <f t="shared" si="431"/>
        <v>6440189.6470518271</v>
      </c>
      <c r="Z373" s="19">
        <f t="shared" si="431"/>
        <v>6649488.7227362888</v>
      </c>
      <c r="AA373" s="19">
        <f t="shared" si="431"/>
        <v>6858814.7379625952</v>
      </c>
      <c r="AB373" s="19">
        <f t="shared" si="431"/>
        <v>7068168.5753884343</v>
      </c>
      <c r="AC373" s="19">
        <f t="shared" si="431"/>
        <v>7277552.2446127124</v>
      </c>
      <c r="AD373" s="19">
        <f t="shared" si="431"/>
        <v>7486966.1354206316</v>
      </c>
      <c r="AE373" s="19">
        <f t="shared" si="431"/>
        <v>7696412.8483670484</v>
      </c>
      <c r="AF373" s="19">
        <f t="shared" si="431"/>
        <v>7905891.6439357586</v>
      </c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  <row r="374" spans="2:42" ht="15" x14ac:dyDescent="0.25">
      <c r="B374" s="8" t="s">
        <v>39</v>
      </c>
      <c r="C374" s="16">
        <f>C184/365*założenia!$C231/(założenia!$C207/365)</f>
        <v>50511.966494845365</v>
      </c>
      <c r="D374" s="16">
        <f>D184/365*założenia!$C231/(założenia!$C207/365)</f>
        <v>50961.791237113408</v>
      </c>
      <c r="E374" s="16">
        <f>E184/365*założenia!$C231/(założenia!$C207/365)</f>
        <v>51435.171907216492</v>
      </c>
      <c r="F374" s="16">
        <f>F184/365*założenia!$C231/(założenia!$C207/365)</f>
        <v>51902.424546907219</v>
      </c>
      <c r="G374" s="16">
        <f>G184/365*założenia!$C231/(założenia!$C207/365)</f>
        <v>52396.529970303091</v>
      </c>
      <c r="H374" s="16">
        <f>H184/365*założenia!$C231/(założenia!$C207/365)</f>
        <v>52895.341623904569</v>
      </c>
      <c r="I374" s="16">
        <f>I184/365*założenia!$C231/(założenia!$C207/365)</f>
        <v>53397.379550198639</v>
      </c>
      <c r="J374" s="16">
        <f>J184/365*założenia!$C231/(założenia!$C207/365)</f>
        <v>53901.794559047492</v>
      </c>
      <c r="K374" s="16">
        <f>K184/365*założenia!$C231/(założenia!$C207/365)</f>
        <v>54408.548837628667</v>
      </c>
      <c r="L374" s="16">
        <f>L184/365*założenia!$C231/(założenia!$C207/365)</f>
        <v>54917.078524669894</v>
      </c>
      <c r="M374" s="16">
        <f>M184/365*założenia!$C231/(założenia!$C207/365)</f>
        <v>55427.920207896743</v>
      </c>
      <c r="N374" s="16">
        <f>N184/365*założenia!$C231/(założenia!$C207/365)</f>
        <v>55941.675056192071</v>
      </c>
      <c r="O374" s="16">
        <f>O184/365*założenia!$C231/(założenia!$C207/365)</f>
        <v>56458.911102095342</v>
      </c>
      <c r="P374" s="16">
        <f>P184/365*założenia!$C231/(założenia!$C207/365)</f>
        <v>56980.253674809683</v>
      </c>
      <c r="Q374" s="16">
        <f>Q184/365*założenia!$C231/(założenia!$C207/365)</f>
        <v>57505.68202512704</v>
      </c>
      <c r="R374" s="16">
        <f>R184/365*założenia!$C231/(założenia!$C207/365)</f>
        <v>58035.534719768737</v>
      </c>
      <c r="S374" s="16">
        <f>S184/365*założenia!$C231/(założenia!$C207/365)</f>
        <v>58570.718650685143</v>
      </c>
      <c r="T374" s="16">
        <f>T184/365*założenia!$C231/(założenia!$C207/365)</f>
        <v>59112.150010017744</v>
      </c>
      <c r="U374" s="16">
        <f>U184/365*założenia!$C231/(założenia!$C207/365)</f>
        <v>59660.491663906476</v>
      </c>
      <c r="V374" s="16">
        <f>V184/365*założenia!$C231/(założenia!$C207/365)</f>
        <v>60216.89311090824</v>
      </c>
      <c r="W374" s="16">
        <f>W184/365*założenia!$C231/(założenia!$C207/365)</f>
        <v>60782.093849972429</v>
      </c>
      <c r="X374" s="16">
        <f>X184/365*założenia!$C231/(założenia!$C207/365)</f>
        <v>61357.838611792278</v>
      </c>
      <c r="Y374" s="16">
        <f>Y184/365*założenia!$C231/(założenia!$C207/365)</f>
        <v>61944.82352591215</v>
      </c>
      <c r="Z374" s="16">
        <f>Z184/365*założenia!$C231/(założenia!$C207/365)</f>
        <v>62544.361368142847</v>
      </c>
      <c r="AA374" s="16">
        <f>AA184/365*założenia!$C231/(założenia!$C207/365)</f>
        <v>63157.368981296204</v>
      </c>
      <c r="AB374" s="16">
        <f>AB184/365*założenia!$C231/(założenia!$C207/365)</f>
        <v>63784.287694215796</v>
      </c>
      <c r="AC374" s="16">
        <f>AC184/365*założenia!$C231/(założenia!$C207/365)</f>
        <v>64426.122306354875</v>
      </c>
      <c r="AD374" s="16">
        <f>AD184/365*założenia!$C231/(założenia!$C207/365)</f>
        <v>65083.067710314252</v>
      </c>
      <c r="AE374" s="16">
        <f>AE184/365*założenia!$C231/(założenia!$C207/365)</f>
        <v>65756.424183522657</v>
      </c>
      <c r="AF374" s="16">
        <f>AF184/365*założenia!$C231/(założenia!$C207/365)</f>
        <v>66445.821967877768</v>
      </c>
      <c r="AG374" s="5"/>
      <c r="AH374" s="5"/>
      <c r="AI374" s="5"/>
      <c r="AJ374" s="5"/>
      <c r="AK374" s="5"/>
      <c r="AL374" s="5"/>
      <c r="AM374" s="5"/>
      <c r="AN374" s="5"/>
      <c r="AO374" s="5"/>
      <c r="AP374" s="5"/>
    </row>
    <row r="375" spans="2:42" ht="15" x14ac:dyDescent="0.25">
      <c r="B375" s="8" t="s">
        <v>40</v>
      </c>
      <c r="C375" s="16">
        <f>C184/365*założenia!$C232/(założenia!$C207/365)</f>
        <v>80819.146391752583</v>
      </c>
      <c r="D375" s="16">
        <f>D184/365*założenia!$C232/(założenia!$C207/365)</f>
        <v>81538.865979381444</v>
      </c>
      <c r="E375" s="16">
        <f>E184/365*założenia!$C232/(założenia!$C207/365)</f>
        <v>82296.275051546399</v>
      </c>
      <c r="F375" s="16">
        <f>F184/365*założenia!$C232/(założenia!$C207/365)</f>
        <v>83043.879275051542</v>
      </c>
      <c r="G375" s="16">
        <f>G184/365*założenia!$C232/(założenia!$C207/365)</f>
        <v>83834.447952484945</v>
      </c>
      <c r="H375" s="16">
        <f>H184/365*założenia!$C232/(założenia!$C207/365)</f>
        <v>84632.546598247311</v>
      </c>
      <c r="I375" s="16">
        <f>I184/365*założenia!$C232/(założenia!$C207/365)</f>
        <v>85435.807280317807</v>
      </c>
      <c r="J375" s="16">
        <f>J184/365*założenia!$C232/(założenia!$C207/365)</f>
        <v>86242.87129447599</v>
      </c>
      <c r="K375" s="16">
        <f>K184/365*założenia!$C232/(założenia!$C207/365)</f>
        <v>87053.678140205855</v>
      </c>
      <c r="L375" s="16">
        <f>L184/365*założenia!$C232/(założenia!$C207/365)</f>
        <v>87867.325639471834</v>
      </c>
      <c r="M375" s="16">
        <f>M184/365*założenia!$C232/(założenia!$C207/365)</f>
        <v>88684.672332634786</v>
      </c>
      <c r="N375" s="16">
        <f>N184/365*założenia!$C232/(założenia!$C207/365)</f>
        <v>89506.680089907313</v>
      </c>
      <c r="O375" s="16">
        <f>O184/365*założenia!$C232/(założenia!$C207/365)</f>
        <v>90334.257763352551</v>
      </c>
      <c r="P375" s="16">
        <f>P184/365*założenia!$C232/(założenia!$C207/365)</f>
        <v>91168.405879695492</v>
      </c>
      <c r="Q375" s="16">
        <f>Q184/365*założenia!$C232/(założenia!$C207/365)</f>
        <v>92009.091240203255</v>
      </c>
      <c r="R375" s="16">
        <f>R184/365*założenia!$C232/(założenia!$C207/365)</f>
        <v>92856.855551629982</v>
      </c>
      <c r="S375" s="16">
        <f>S184/365*założenia!$C232/(założenia!$C207/365)</f>
        <v>93713.149841096238</v>
      </c>
      <c r="T375" s="16">
        <f>T184/365*założenia!$C232/(założenia!$C207/365)</f>
        <v>94579.440016028384</v>
      </c>
      <c r="U375" s="16">
        <f>U184/365*założenia!$C232/(założenia!$C207/365)</f>
        <v>95456.786662250364</v>
      </c>
      <c r="V375" s="16">
        <f>V184/365*założenia!$C232/(założenia!$C207/365)</f>
        <v>96347.02897745317</v>
      </c>
      <c r="W375" s="16">
        <f>W184/365*założenia!$C232/(założenia!$C207/365)</f>
        <v>97251.35015995588</v>
      </c>
      <c r="X375" s="16">
        <f>X184/365*założenia!$C232/(założenia!$C207/365)</f>
        <v>98172.541778867628</v>
      </c>
      <c r="Y375" s="16">
        <f>Y184/365*założenia!$C232/(założenia!$C207/365)</f>
        <v>99111.717641459443</v>
      </c>
      <c r="Z375" s="16">
        <f>Z184/365*założenia!$C232/(założenia!$C207/365)</f>
        <v>100070.97818902857</v>
      </c>
      <c r="AA375" s="16">
        <f>AA184/365*założenia!$C232/(założenia!$C207/365)</f>
        <v>101051.79037007393</v>
      </c>
      <c r="AB375" s="16">
        <f>AB184/365*założenia!$C232/(założenia!$C207/365)</f>
        <v>102054.86031074527</v>
      </c>
      <c r="AC375" s="16">
        <f>AC184/365*założenia!$C232/(założenia!$C207/365)</f>
        <v>103081.7956901678</v>
      </c>
      <c r="AD375" s="16">
        <f>AD184/365*założenia!$C232/(założenia!$C207/365)</f>
        <v>104132.90833650281</v>
      </c>
      <c r="AE375" s="16">
        <f>AE184/365*założenia!$C232/(założenia!$C207/365)</f>
        <v>105210.27869363625</v>
      </c>
      <c r="AF375" s="16">
        <f>AF184/365*założenia!$C232/(założenia!$C207/365)</f>
        <v>106313.31514860442</v>
      </c>
      <c r="AG375" s="5"/>
      <c r="AH375" s="5"/>
      <c r="AI375" s="5"/>
      <c r="AJ375" s="5"/>
      <c r="AK375" s="5"/>
      <c r="AL375" s="5"/>
      <c r="AM375" s="5"/>
      <c r="AN375" s="5"/>
      <c r="AO375" s="5"/>
      <c r="AP375" s="5"/>
    </row>
    <row r="376" spans="2:42" ht="15" x14ac:dyDescent="0.25">
      <c r="B376" s="8" t="s">
        <v>41</v>
      </c>
      <c r="C376" s="16">
        <f>C692</f>
        <v>1707792.8201030931</v>
      </c>
      <c r="D376" s="16">
        <f t="shared" ref="D376:Q376" si="432">D692</f>
        <v>1915622.9252577326</v>
      </c>
      <c r="E376" s="16">
        <f t="shared" si="432"/>
        <v>2123438.8968556705</v>
      </c>
      <c r="F376" s="16">
        <f t="shared" si="432"/>
        <v>2331258.5452718558</v>
      </c>
      <c r="G376" s="16">
        <f t="shared" si="432"/>
        <v>2539062.0820178185</v>
      </c>
      <c r="H376" s="16">
        <f t="shared" si="432"/>
        <v>2746862.7950256574</v>
      </c>
      <c r="I376" s="16">
        <f t="shared" si="432"/>
        <v>2954661.5722698811</v>
      </c>
      <c r="J376" s="16">
        <f t="shared" si="432"/>
        <v>3162458.9232645715</v>
      </c>
      <c r="K376" s="16">
        <f t="shared" si="432"/>
        <v>3370254.8706974229</v>
      </c>
      <c r="L376" s="16">
        <f t="shared" si="432"/>
        <v>3578049.7528851978</v>
      </c>
      <c r="M376" s="16">
        <f t="shared" si="432"/>
        <v>3785843.2478752621</v>
      </c>
      <c r="N376" s="16">
        <f t="shared" si="432"/>
        <v>3993634.9949662848</v>
      </c>
      <c r="O376" s="16">
        <f t="shared" si="432"/>
        <v>4201424.6533387434</v>
      </c>
      <c r="P376" s="16">
        <f t="shared" si="432"/>
        <v>4409211.8477951158</v>
      </c>
      <c r="Q376" s="16">
        <f t="shared" si="432"/>
        <v>4616996.590784926</v>
      </c>
      <c r="R376" s="16">
        <f t="shared" ref="R376:AF376" si="433">R692</f>
        <v>4824778.6791681405</v>
      </c>
      <c r="S376" s="16">
        <f t="shared" si="433"/>
        <v>5032557.5688095912</v>
      </c>
      <c r="T376" s="16">
        <f t="shared" si="433"/>
        <v>5240332.709993992</v>
      </c>
      <c r="U376" s="16">
        <f t="shared" si="433"/>
        <v>5448103.7050016597</v>
      </c>
      <c r="V376" s="16">
        <f t="shared" si="433"/>
        <v>5655869.8641334586</v>
      </c>
      <c r="W376" s="16">
        <f t="shared" si="433"/>
        <v>5863630.7436900195</v>
      </c>
      <c r="X376" s="16">
        <f t="shared" si="433"/>
        <v>6071385.2968329275</v>
      </c>
      <c r="Y376" s="16">
        <f t="shared" si="433"/>
        <v>6279133.1058844551</v>
      </c>
      <c r="Z376" s="16">
        <f t="shared" si="433"/>
        <v>6486873.383179117</v>
      </c>
      <c r="AA376" s="16">
        <f t="shared" si="433"/>
        <v>6694605.5786112249</v>
      </c>
      <c r="AB376" s="16">
        <f t="shared" si="433"/>
        <v>6902329.4273834731</v>
      </c>
      <c r="AC376" s="16">
        <f t="shared" si="433"/>
        <v>7110044.3266161894</v>
      </c>
      <c r="AD376" s="16">
        <f t="shared" si="433"/>
        <v>7317750.1593738142</v>
      </c>
      <c r="AE376" s="16">
        <f t="shared" si="433"/>
        <v>7525446.1454898892</v>
      </c>
      <c r="AF376" s="16">
        <f t="shared" si="433"/>
        <v>7733132.5068192761</v>
      </c>
      <c r="AG376" s="5"/>
      <c r="AH376" s="5"/>
      <c r="AI376" s="5"/>
      <c r="AJ376" s="5"/>
      <c r="AK376" s="5"/>
      <c r="AL376" s="5"/>
      <c r="AM376" s="5"/>
      <c r="AN376" s="5"/>
      <c r="AO376" s="5"/>
      <c r="AP376" s="5"/>
    </row>
    <row r="377" spans="2:42" ht="30" x14ac:dyDescent="0.25">
      <c r="B377" s="8" t="s">
        <v>42</v>
      </c>
      <c r="C377" s="16">
        <f>założenia!$C234</f>
        <v>0</v>
      </c>
      <c r="D377" s="16">
        <f>założenia!$C234</f>
        <v>0</v>
      </c>
      <c r="E377" s="16">
        <f>założenia!$C234</f>
        <v>0</v>
      </c>
      <c r="F377" s="16">
        <f>założenia!$C234</f>
        <v>0</v>
      </c>
      <c r="G377" s="16">
        <f>założenia!$C234</f>
        <v>0</v>
      </c>
      <c r="H377" s="16">
        <f>założenia!$C234</f>
        <v>0</v>
      </c>
      <c r="I377" s="16">
        <f>założenia!$C234</f>
        <v>0</v>
      </c>
      <c r="J377" s="16">
        <f>założenia!$C234</f>
        <v>0</v>
      </c>
      <c r="K377" s="16">
        <f>założenia!$C234</f>
        <v>0</v>
      </c>
      <c r="L377" s="16">
        <f>założenia!$C234</f>
        <v>0</v>
      </c>
      <c r="M377" s="16">
        <f>założenia!$C234</f>
        <v>0</v>
      </c>
      <c r="N377" s="16">
        <f>założenia!$C234</f>
        <v>0</v>
      </c>
      <c r="O377" s="16">
        <f>założenia!$C234</f>
        <v>0</v>
      </c>
      <c r="P377" s="16">
        <f>założenia!$C234</f>
        <v>0</v>
      </c>
      <c r="Q377" s="16">
        <f>założenia!$C234</f>
        <v>0</v>
      </c>
      <c r="R377" s="16">
        <f>założenia!$C234</f>
        <v>0</v>
      </c>
      <c r="S377" s="16">
        <f>założenia!$C234</f>
        <v>0</v>
      </c>
      <c r="T377" s="16">
        <f>założenia!$C234</f>
        <v>0</v>
      </c>
      <c r="U377" s="16">
        <f>założenia!$C234</f>
        <v>0</v>
      </c>
      <c r="V377" s="16">
        <f>założenia!$C234</f>
        <v>0</v>
      </c>
      <c r="W377" s="16">
        <f>założenia!$C234</f>
        <v>0</v>
      </c>
      <c r="X377" s="16">
        <f>założenia!$C234</f>
        <v>0</v>
      </c>
      <c r="Y377" s="16">
        <f>założenia!$C234</f>
        <v>0</v>
      </c>
      <c r="Z377" s="16">
        <f>założenia!$C234</f>
        <v>0</v>
      </c>
      <c r="AA377" s="16">
        <f>założenia!$C234</f>
        <v>0</v>
      </c>
      <c r="AB377" s="16">
        <f>założenia!$C234</f>
        <v>0</v>
      </c>
      <c r="AC377" s="16">
        <f>założenia!$C234</f>
        <v>0</v>
      </c>
      <c r="AD377" s="16">
        <f>założenia!$C234</f>
        <v>0</v>
      </c>
      <c r="AE377" s="16">
        <f>założenia!$C234</f>
        <v>0</v>
      </c>
      <c r="AF377" s="16">
        <f>założenia!$C234</f>
        <v>0</v>
      </c>
      <c r="AG377" s="5"/>
      <c r="AH377" s="5"/>
      <c r="AI377" s="5"/>
      <c r="AJ377" s="5"/>
      <c r="AK377" s="5"/>
      <c r="AL377" s="5"/>
      <c r="AM377" s="5"/>
      <c r="AN377" s="5"/>
      <c r="AO377" s="5"/>
      <c r="AP377" s="5"/>
    </row>
    <row r="378" spans="2:42" ht="15" x14ac:dyDescent="0.25">
      <c r="B378" s="23" t="s">
        <v>43</v>
      </c>
      <c r="C378" s="19">
        <f>C367+C373</f>
        <v>61639123.932989694</v>
      </c>
      <c r="D378" s="19">
        <f t="shared" ref="D378:Q378" si="434">D367+D373</f>
        <v>61648123.582474224</v>
      </c>
      <c r="E378" s="19">
        <f t="shared" si="434"/>
        <v>61657170.343814433</v>
      </c>
      <c r="F378" s="19">
        <f t="shared" si="434"/>
        <v>61666204.849093817</v>
      </c>
      <c r="G378" s="19">
        <f t="shared" si="434"/>
        <v>61675293.059940606</v>
      </c>
      <c r="H378" s="19">
        <f t="shared" si="434"/>
        <v>61684390.683247812</v>
      </c>
      <c r="I378" s="19">
        <f t="shared" si="434"/>
        <v>61693494.7591004</v>
      </c>
      <c r="J378" s="19">
        <f t="shared" si="434"/>
        <v>61702603.589118093</v>
      </c>
      <c r="K378" s="19">
        <f t="shared" si="434"/>
        <v>61711717.097675256</v>
      </c>
      <c r="L378" s="19">
        <f t="shared" si="434"/>
        <v>61720834.157049343</v>
      </c>
      <c r="M378" s="19">
        <f t="shared" si="434"/>
        <v>61729955.840415791</v>
      </c>
      <c r="N378" s="19">
        <f t="shared" si="434"/>
        <v>61739083.350112386</v>
      </c>
      <c r="O378" s="19">
        <f t="shared" si="434"/>
        <v>61748217.822204188</v>
      </c>
      <c r="P378" s="19">
        <f t="shared" si="434"/>
        <v>61757360.507349618</v>
      </c>
      <c r="Q378" s="19">
        <f t="shared" si="434"/>
        <v>61766511.364050254</v>
      </c>
      <c r="R378" s="19">
        <f t="shared" ref="R378:AF378" si="435">R367+R373</f>
        <v>61775671.069439538</v>
      </c>
      <c r="S378" s="19">
        <f t="shared" si="435"/>
        <v>61784841.437301375</v>
      </c>
      <c r="T378" s="19">
        <f t="shared" si="435"/>
        <v>61794024.300020039</v>
      </c>
      <c r="U378" s="19">
        <f t="shared" si="435"/>
        <v>61803220.983327813</v>
      </c>
      <c r="V378" s="19">
        <f t="shared" si="435"/>
        <v>61812433.786221817</v>
      </c>
      <c r="W378" s="19">
        <f t="shared" si="435"/>
        <v>61821664.187699944</v>
      </c>
      <c r="X378" s="19">
        <f t="shared" si="435"/>
        <v>61830915.677223586</v>
      </c>
      <c r="Y378" s="19">
        <f t="shared" si="435"/>
        <v>61840189.647051826</v>
      </c>
      <c r="Z378" s="19">
        <f t="shared" si="435"/>
        <v>61849488.722736292</v>
      </c>
      <c r="AA378" s="19">
        <f t="shared" si="435"/>
        <v>61858814.737962596</v>
      </c>
      <c r="AB378" s="19">
        <f t="shared" si="435"/>
        <v>61868168.575388432</v>
      </c>
      <c r="AC378" s="19">
        <f t="shared" si="435"/>
        <v>61877552.244612709</v>
      </c>
      <c r="AD378" s="19">
        <f t="shared" si="435"/>
        <v>61886966.135420635</v>
      </c>
      <c r="AE378" s="19">
        <f t="shared" si="435"/>
        <v>61896412.84836705</v>
      </c>
      <c r="AF378" s="19">
        <f t="shared" si="435"/>
        <v>61905891.643935755</v>
      </c>
      <c r="AG378" s="5"/>
      <c r="AH378" s="5"/>
      <c r="AI378" s="5"/>
      <c r="AJ378" s="5"/>
      <c r="AK378" s="5"/>
      <c r="AL378" s="5"/>
      <c r="AM378" s="5"/>
      <c r="AN378" s="5"/>
      <c r="AO378" s="5"/>
      <c r="AP378" s="5"/>
    </row>
    <row r="379" spans="2:42" ht="15" x14ac:dyDescent="0.25">
      <c r="B379" s="23" t="s">
        <v>44</v>
      </c>
      <c r="C379" s="19">
        <f>C380+C381+C382+C383+C384+C385+C386+C387</f>
        <v>61538100</v>
      </c>
      <c r="D379" s="19">
        <f t="shared" ref="D379:Q379" si="436">D380+D381+D382+D383+D384+D385+D386+D387</f>
        <v>61546200</v>
      </c>
      <c r="E379" s="19">
        <f t="shared" si="436"/>
        <v>61554300</v>
      </c>
      <c r="F379" s="19">
        <f t="shared" si="436"/>
        <v>61562400</v>
      </c>
      <c r="G379" s="19">
        <f t="shared" si="436"/>
        <v>61570500</v>
      </c>
      <c r="H379" s="19">
        <f t="shared" si="436"/>
        <v>61578600</v>
      </c>
      <c r="I379" s="19">
        <f t="shared" si="436"/>
        <v>61586700</v>
      </c>
      <c r="J379" s="19">
        <f t="shared" si="436"/>
        <v>61594800</v>
      </c>
      <c r="K379" s="19">
        <f t="shared" si="436"/>
        <v>61602900</v>
      </c>
      <c r="L379" s="19">
        <f t="shared" si="436"/>
        <v>61611000</v>
      </c>
      <c r="M379" s="19">
        <f t="shared" si="436"/>
        <v>61619100</v>
      </c>
      <c r="N379" s="19">
        <f t="shared" si="436"/>
        <v>61627200</v>
      </c>
      <c r="O379" s="19">
        <f t="shared" si="436"/>
        <v>61635300</v>
      </c>
      <c r="P379" s="19">
        <f t="shared" si="436"/>
        <v>61643400</v>
      </c>
      <c r="Q379" s="19">
        <f t="shared" si="436"/>
        <v>61651500</v>
      </c>
      <c r="R379" s="19">
        <f t="shared" ref="R379:AF379" si="437">R380+R381+R382+R383+R384+R385+R386+R387</f>
        <v>61659600</v>
      </c>
      <c r="S379" s="19">
        <f t="shared" si="437"/>
        <v>61667700</v>
      </c>
      <c r="T379" s="19">
        <f t="shared" si="437"/>
        <v>61675800</v>
      </c>
      <c r="U379" s="19">
        <f t="shared" si="437"/>
        <v>61683900</v>
      </c>
      <c r="V379" s="19">
        <f t="shared" si="437"/>
        <v>61692000</v>
      </c>
      <c r="W379" s="19">
        <f t="shared" si="437"/>
        <v>61700100</v>
      </c>
      <c r="X379" s="19">
        <f t="shared" si="437"/>
        <v>61708200</v>
      </c>
      <c r="Y379" s="19">
        <f t="shared" si="437"/>
        <v>61716300</v>
      </c>
      <c r="Z379" s="19">
        <f t="shared" si="437"/>
        <v>61724400</v>
      </c>
      <c r="AA379" s="19">
        <f t="shared" si="437"/>
        <v>61732500</v>
      </c>
      <c r="AB379" s="19">
        <f t="shared" si="437"/>
        <v>61740600</v>
      </c>
      <c r="AC379" s="19">
        <f t="shared" si="437"/>
        <v>61748700</v>
      </c>
      <c r="AD379" s="19">
        <f t="shared" si="437"/>
        <v>61756800</v>
      </c>
      <c r="AE379" s="19">
        <f t="shared" si="437"/>
        <v>61764900</v>
      </c>
      <c r="AF379" s="19">
        <f t="shared" si="437"/>
        <v>61773000</v>
      </c>
      <c r="AG379" s="5"/>
      <c r="AH379" s="5"/>
      <c r="AI379" s="5"/>
      <c r="AJ379" s="5"/>
      <c r="AK379" s="5"/>
      <c r="AL379" s="5"/>
      <c r="AM379" s="5"/>
      <c r="AN379" s="5"/>
      <c r="AO379" s="5"/>
      <c r="AP379" s="5"/>
    </row>
    <row r="380" spans="2:42" ht="15" x14ac:dyDescent="0.25">
      <c r="B380" s="8" t="s">
        <v>45</v>
      </c>
      <c r="C380" s="16">
        <f>założenia!C237+założenia!C243</f>
        <v>61530000</v>
      </c>
      <c r="D380" s="16">
        <f>C380+C386</f>
        <v>61538100</v>
      </c>
      <c r="E380" s="16">
        <f t="shared" ref="E380:Q380" si="438">D380+D386</f>
        <v>61546200</v>
      </c>
      <c r="F380" s="16">
        <f t="shared" si="438"/>
        <v>61554300</v>
      </c>
      <c r="G380" s="16">
        <f t="shared" si="438"/>
        <v>61562400</v>
      </c>
      <c r="H380" s="16">
        <f t="shared" si="438"/>
        <v>61570500</v>
      </c>
      <c r="I380" s="16">
        <f t="shared" si="438"/>
        <v>61578600</v>
      </c>
      <c r="J380" s="16">
        <f t="shared" si="438"/>
        <v>61586700</v>
      </c>
      <c r="K380" s="16">
        <f t="shared" si="438"/>
        <v>61594800</v>
      </c>
      <c r="L380" s="16">
        <f t="shared" si="438"/>
        <v>61602900</v>
      </c>
      <c r="M380" s="16">
        <f t="shared" si="438"/>
        <v>61611000</v>
      </c>
      <c r="N380" s="16">
        <f t="shared" si="438"/>
        <v>61619100</v>
      </c>
      <c r="O380" s="16">
        <f t="shared" si="438"/>
        <v>61627200</v>
      </c>
      <c r="P380" s="16">
        <f t="shared" si="438"/>
        <v>61635300</v>
      </c>
      <c r="Q380" s="16">
        <f t="shared" si="438"/>
        <v>61643400</v>
      </c>
      <c r="R380" s="16">
        <f t="shared" ref="R380" si="439">Q380+Q386</f>
        <v>61651500</v>
      </c>
      <c r="S380" s="16">
        <f t="shared" ref="S380" si="440">R380+R386</f>
        <v>61659600</v>
      </c>
      <c r="T380" s="16">
        <f t="shared" ref="T380" si="441">S380+S386</f>
        <v>61667700</v>
      </c>
      <c r="U380" s="16">
        <f t="shared" ref="U380" si="442">T380+T386</f>
        <v>61675800</v>
      </c>
      <c r="V380" s="16">
        <f t="shared" ref="V380" si="443">U380+U386</f>
        <v>61683900</v>
      </c>
      <c r="W380" s="16">
        <f t="shared" ref="W380" si="444">V380+V386</f>
        <v>61692000</v>
      </c>
      <c r="X380" s="16">
        <f t="shared" ref="X380" si="445">W380+W386</f>
        <v>61700100</v>
      </c>
      <c r="Y380" s="16">
        <f t="shared" ref="Y380" si="446">X380+X386</f>
        <v>61708200</v>
      </c>
      <c r="Z380" s="16">
        <f t="shared" ref="Z380" si="447">Y380+Y386</f>
        <v>61716300</v>
      </c>
      <c r="AA380" s="16">
        <f t="shared" ref="AA380" si="448">Z380+Z386</f>
        <v>61724400</v>
      </c>
      <c r="AB380" s="16">
        <f t="shared" ref="AB380" si="449">AA380+AA386</f>
        <v>61732500</v>
      </c>
      <c r="AC380" s="16">
        <f t="shared" ref="AC380" si="450">AB380+AB386</f>
        <v>61740600</v>
      </c>
      <c r="AD380" s="16">
        <f t="shared" ref="AD380" si="451">AC380+AC386</f>
        <v>61748700</v>
      </c>
      <c r="AE380" s="16">
        <f t="shared" ref="AE380" si="452">AD380+AD386</f>
        <v>61756800</v>
      </c>
      <c r="AF380" s="16">
        <f t="shared" ref="AF380" si="453">AE380+AE386</f>
        <v>61764900</v>
      </c>
      <c r="AG380" s="5"/>
      <c r="AH380" s="5"/>
      <c r="AI380" s="5"/>
      <c r="AJ380" s="5"/>
      <c r="AK380" s="5"/>
      <c r="AL380" s="5"/>
      <c r="AM380" s="5"/>
      <c r="AN380" s="5"/>
      <c r="AO380" s="5"/>
      <c r="AP380" s="5"/>
    </row>
    <row r="381" spans="2:42" ht="30" x14ac:dyDescent="0.25">
      <c r="B381" s="8" t="s">
        <v>46</v>
      </c>
      <c r="C381" s="16">
        <f>założenia!$C238</f>
        <v>0</v>
      </c>
      <c r="D381" s="16">
        <f>C381</f>
        <v>0</v>
      </c>
      <c r="E381" s="16">
        <f t="shared" ref="E381:Q385" si="454">D381</f>
        <v>0</v>
      </c>
      <c r="F381" s="16">
        <f t="shared" si="454"/>
        <v>0</v>
      </c>
      <c r="G381" s="16">
        <f t="shared" si="454"/>
        <v>0</v>
      </c>
      <c r="H381" s="16">
        <f t="shared" si="454"/>
        <v>0</v>
      </c>
      <c r="I381" s="16">
        <f t="shared" si="454"/>
        <v>0</v>
      </c>
      <c r="J381" s="16">
        <f t="shared" si="454"/>
        <v>0</v>
      </c>
      <c r="K381" s="16">
        <f t="shared" si="454"/>
        <v>0</v>
      </c>
      <c r="L381" s="16">
        <f t="shared" si="454"/>
        <v>0</v>
      </c>
      <c r="M381" s="16">
        <f t="shared" si="454"/>
        <v>0</v>
      </c>
      <c r="N381" s="16">
        <f t="shared" si="454"/>
        <v>0</v>
      </c>
      <c r="O381" s="16">
        <f t="shared" si="454"/>
        <v>0</v>
      </c>
      <c r="P381" s="16">
        <f t="shared" si="454"/>
        <v>0</v>
      </c>
      <c r="Q381" s="16">
        <f t="shared" si="454"/>
        <v>0</v>
      </c>
      <c r="R381" s="16">
        <f t="shared" ref="R381:R385" si="455">Q381</f>
        <v>0</v>
      </c>
      <c r="S381" s="16">
        <f t="shared" ref="S381:S385" si="456">R381</f>
        <v>0</v>
      </c>
      <c r="T381" s="16">
        <f t="shared" ref="T381:T385" si="457">S381</f>
        <v>0</v>
      </c>
      <c r="U381" s="16">
        <f t="shared" ref="U381:U385" si="458">T381</f>
        <v>0</v>
      </c>
      <c r="V381" s="16">
        <f t="shared" ref="V381:V385" si="459">U381</f>
        <v>0</v>
      </c>
      <c r="W381" s="16">
        <f t="shared" ref="W381:W385" si="460">V381</f>
        <v>0</v>
      </c>
      <c r="X381" s="16">
        <f t="shared" ref="X381:X385" si="461">W381</f>
        <v>0</v>
      </c>
      <c r="Y381" s="16">
        <f t="shared" ref="Y381:Y385" si="462">X381</f>
        <v>0</v>
      </c>
      <c r="Z381" s="16">
        <f t="shared" ref="Z381:Z385" si="463">Y381</f>
        <v>0</v>
      </c>
      <c r="AA381" s="16">
        <f t="shared" ref="AA381:AA385" si="464">Z381</f>
        <v>0</v>
      </c>
      <c r="AB381" s="16">
        <f t="shared" ref="AB381:AB385" si="465">AA381</f>
        <v>0</v>
      </c>
      <c r="AC381" s="16">
        <f t="shared" ref="AC381:AC385" si="466">AB381</f>
        <v>0</v>
      </c>
      <c r="AD381" s="16">
        <f t="shared" ref="AD381:AD385" si="467">AC381</f>
        <v>0</v>
      </c>
      <c r="AE381" s="16">
        <f t="shared" ref="AE381:AE385" si="468">AD381</f>
        <v>0</v>
      </c>
      <c r="AF381" s="16">
        <f t="shared" ref="AF381:AF385" si="469">AE381</f>
        <v>0</v>
      </c>
      <c r="AG381" s="5"/>
      <c r="AH381" s="5"/>
      <c r="AI381" s="5"/>
      <c r="AJ381" s="5"/>
      <c r="AK381" s="5"/>
      <c r="AL381" s="5"/>
      <c r="AM381" s="5"/>
      <c r="AN381" s="5"/>
      <c r="AO381" s="5"/>
      <c r="AP381" s="5"/>
    </row>
    <row r="382" spans="2:42" ht="15" x14ac:dyDescent="0.25">
      <c r="B382" s="8" t="s">
        <v>149</v>
      </c>
      <c r="C382" s="16">
        <f>założenia!$C239</f>
        <v>0</v>
      </c>
      <c r="D382" s="16">
        <f t="shared" ref="D382:Q385" si="470">C382</f>
        <v>0</v>
      </c>
      <c r="E382" s="16">
        <f t="shared" si="470"/>
        <v>0</v>
      </c>
      <c r="F382" s="16">
        <f t="shared" si="470"/>
        <v>0</v>
      </c>
      <c r="G382" s="16">
        <f t="shared" si="470"/>
        <v>0</v>
      </c>
      <c r="H382" s="16">
        <f t="shared" si="470"/>
        <v>0</v>
      </c>
      <c r="I382" s="16">
        <f t="shared" si="470"/>
        <v>0</v>
      </c>
      <c r="J382" s="16">
        <f t="shared" si="470"/>
        <v>0</v>
      </c>
      <c r="K382" s="16">
        <f t="shared" si="470"/>
        <v>0</v>
      </c>
      <c r="L382" s="16">
        <f t="shared" si="470"/>
        <v>0</v>
      </c>
      <c r="M382" s="16">
        <f t="shared" si="470"/>
        <v>0</v>
      </c>
      <c r="N382" s="16">
        <f t="shared" si="470"/>
        <v>0</v>
      </c>
      <c r="O382" s="16">
        <f t="shared" si="470"/>
        <v>0</v>
      </c>
      <c r="P382" s="16">
        <f t="shared" si="470"/>
        <v>0</v>
      </c>
      <c r="Q382" s="16">
        <f t="shared" si="470"/>
        <v>0</v>
      </c>
      <c r="R382" s="16">
        <f t="shared" si="455"/>
        <v>0</v>
      </c>
      <c r="S382" s="16">
        <f t="shared" si="456"/>
        <v>0</v>
      </c>
      <c r="T382" s="16">
        <f t="shared" si="457"/>
        <v>0</v>
      </c>
      <c r="U382" s="16">
        <f t="shared" si="458"/>
        <v>0</v>
      </c>
      <c r="V382" s="16">
        <f t="shared" si="459"/>
        <v>0</v>
      </c>
      <c r="W382" s="16">
        <f t="shared" si="460"/>
        <v>0</v>
      </c>
      <c r="X382" s="16">
        <f t="shared" si="461"/>
        <v>0</v>
      </c>
      <c r="Y382" s="16">
        <f t="shared" si="462"/>
        <v>0</v>
      </c>
      <c r="Z382" s="16">
        <f t="shared" si="463"/>
        <v>0</v>
      </c>
      <c r="AA382" s="16">
        <f t="shared" si="464"/>
        <v>0</v>
      </c>
      <c r="AB382" s="16">
        <f t="shared" si="465"/>
        <v>0</v>
      </c>
      <c r="AC382" s="16">
        <f t="shared" si="466"/>
        <v>0</v>
      </c>
      <c r="AD382" s="16">
        <f t="shared" si="467"/>
        <v>0</v>
      </c>
      <c r="AE382" s="16">
        <f t="shared" si="468"/>
        <v>0</v>
      </c>
      <c r="AF382" s="16">
        <f t="shared" si="469"/>
        <v>0</v>
      </c>
      <c r="AG382" s="5"/>
      <c r="AH382" s="5"/>
      <c r="AI382" s="5"/>
      <c r="AJ382" s="5"/>
      <c r="AK382" s="5"/>
      <c r="AL382" s="5"/>
      <c r="AM382" s="5"/>
      <c r="AN382" s="5"/>
      <c r="AO382" s="5"/>
      <c r="AP382" s="5"/>
    </row>
    <row r="383" spans="2:42" ht="15" x14ac:dyDescent="0.25">
      <c r="B383" s="8" t="s">
        <v>47</v>
      </c>
      <c r="C383" s="16">
        <f>założenia!$C240</f>
        <v>0</v>
      </c>
      <c r="D383" s="16">
        <f t="shared" si="470"/>
        <v>0</v>
      </c>
      <c r="E383" s="16">
        <f t="shared" si="454"/>
        <v>0</v>
      </c>
      <c r="F383" s="16">
        <f t="shared" si="454"/>
        <v>0</v>
      </c>
      <c r="G383" s="16">
        <f t="shared" si="454"/>
        <v>0</v>
      </c>
      <c r="H383" s="16">
        <f t="shared" si="454"/>
        <v>0</v>
      </c>
      <c r="I383" s="16">
        <f t="shared" si="454"/>
        <v>0</v>
      </c>
      <c r="J383" s="16">
        <f t="shared" si="454"/>
        <v>0</v>
      </c>
      <c r="K383" s="16">
        <f t="shared" si="454"/>
        <v>0</v>
      </c>
      <c r="L383" s="16">
        <f t="shared" si="454"/>
        <v>0</v>
      </c>
      <c r="M383" s="16">
        <f t="shared" si="454"/>
        <v>0</v>
      </c>
      <c r="N383" s="16">
        <f t="shared" si="454"/>
        <v>0</v>
      </c>
      <c r="O383" s="16">
        <f t="shared" si="454"/>
        <v>0</v>
      </c>
      <c r="P383" s="16">
        <f t="shared" si="454"/>
        <v>0</v>
      </c>
      <c r="Q383" s="16">
        <f t="shared" si="454"/>
        <v>0</v>
      </c>
      <c r="R383" s="16">
        <f t="shared" si="455"/>
        <v>0</v>
      </c>
      <c r="S383" s="16">
        <f t="shared" si="456"/>
        <v>0</v>
      </c>
      <c r="T383" s="16">
        <f t="shared" si="457"/>
        <v>0</v>
      </c>
      <c r="U383" s="16">
        <f t="shared" si="458"/>
        <v>0</v>
      </c>
      <c r="V383" s="16">
        <f t="shared" si="459"/>
        <v>0</v>
      </c>
      <c r="W383" s="16">
        <f t="shared" si="460"/>
        <v>0</v>
      </c>
      <c r="X383" s="16">
        <f t="shared" si="461"/>
        <v>0</v>
      </c>
      <c r="Y383" s="16">
        <f t="shared" si="462"/>
        <v>0</v>
      </c>
      <c r="Z383" s="16">
        <f t="shared" si="463"/>
        <v>0</v>
      </c>
      <c r="AA383" s="16">
        <f t="shared" si="464"/>
        <v>0</v>
      </c>
      <c r="AB383" s="16">
        <f t="shared" si="465"/>
        <v>0</v>
      </c>
      <c r="AC383" s="16">
        <f t="shared" si="466"/>
        <v>0</v>
      </c>
      <c r="AD383" s="16">
        <f t="shared" si="467"/>
        <v>0</v>
      </c>
      <c r="AE383" s="16">
        <f t="shared" si="468"/>
        <v>0</v>
      </c>
      <c r="AF383" s="16">
        <f t="shared" si="469"/>
        <v>0</v>
      </c>
      <c r="AG383" s="5"/>
      <c r="AH383" s="5"/>
      <c r="AI383" s="5"/>
      <c r="AJ383" s="5"/>
      <c r="AK383" s="5"/>
      <c r="AL383" s="5"/>
      <c r="AM383" s="5"/>
      <c r="AN383" s="5"/>
      <c r="AO383" s="5"/>
      <c r="AP383" s="5"/>
    </row>
    <row r="384" spans="2:42" ht="15" x14ac:dyDescent="0.25">
      <c r="B384" s="8" t="s">
        <v>48</v>
      </c>
      <c r="C384" s="16">
        <f>założenia!$C241</f>
        <v>0</v>
      </c>
      <c r="D384" s="16">
        <f t="shared" si="470"/>
        <v>0</v>
      </c>
      <c r="E384" s="16">
        <f t="shared" si="454"/>
        <v>0</v>
      </c>
      <c r="F384" s="16">
        <f t="shared" si="454"/>
        <v>0</v>
      </c>
      <c r="G384" s="16">
        <f t="shared" si="454"/>
        <v>0</v>
      </c>
      <c r="H384" s="16">
        <f t="shared" si="454"/>
        <v>0</v>
      </c>
      <c r="I384" s="16">
        <f t="shared" si="454"/>
        <v>0</v>
      </c>
      <c r="J384" s="16">
        <f t="shared" si="454"/>
        <v>0</v>
      </c>
      <c r="K384" s="16">
        <f t="shared" si="454"/>
        <v>0</v>
      </c>
      <c r="L384" s="16">
        <f t="shared" si="454"/>
        <v>0</v>
      </c>
      <c r="M384" s="16">
        <f t="shared" si="454"/>
        <v>0</v>
      </c>
      <c r="N384" s="16">
        <f t="shared" si="454"/>
        <v>0</v>
      </c>
      <c r="O384" s="16">
        <f t="shared" si="454"/>
        <v>0</v>
      </c>
      <c r="P384" s="16">
        <f t="shared" si="454"/>
        <v>0</v>
      </c>
      <c r="Q384" s="16">
        <f t="shared" si="454"/>
        <v>0</v>
      </c>
      <c r="R384" s="16">
        <f t="shared" si="455"/>
        <v>0</v>
      </c>
      <c r="S384" s="16">
        <f t="shared" si="456"/>
        <v>0</v>
      </c>
      <c r="T384" s="16">
        <f t="shared" si="457"/>
        <v>0</v>
      </c>
      <c r="U384" s="16">
        <f t="shared" si="458"/>
        <v>0</v>
      </c>
      <c r="V384" s="16">
        <f t="shared" si="459"/>
        <v>0</v>
      </c>
      <c r="W384" s="16">
        <f t="shared" si="460"/>
        <v>0</v>
      </c>
      <c r="X384" s="16">
        <f t="shared" si="461"/>
        <v>0</v>
      </c>
      <c r="Y384" s="16">
        <f t="shared" si="462"/>
        <v>0</v>
      </c>
      <c r="Z384" s="16">
        <f t="shared" si="463"/>
        <v>0</v>
      </c>
      <c r="AA384" s="16">
        <f t="shared" si="464"/>
        <v>0</v>
      </c>
      <c r="AB384" s="16">
        <f t="shared" si="465"/>
        <v>0</v>
      </c>
      <c r="AC384" s="16">
        <f t="shared" si="466"/>
        <v>0</v>
      </c>
      <c r="AD384" s="16">
        <f t="shared" si="467"/>
        <v>0</v>
      </c>
      <c r="AE384" s="16">
        <f t="shared" si="468"/>
        <v>0</v>
      </c>
      <c r="AF384" s="16">
        <f t="shared" si="469"/>
        <v>0</v>
      </c>
      <c r="AG384" s="5"/>
      <c r="AH384" s="5"/>
      <c r="AI384" s="5"/>
      <c r="AJ384" s="5"/>
      <c r="AK384" s="5"/>
      <c r="AL384" s="5"/>
      <c r="AM384" s="5"/>
      <c r="AN384" s="5"/>
      <c r="AO384" s="5"/>
      <c r="AP384" s="5"/>
    </row>
    <row r="385" spans="2:42" ht="15" x14ac:dyDescent="0.25">
      <c r="B385" s="8" t="s">
        <v>49</v>
      </c>
      <c r="C385" s="16">
        <f>założenia!$C242</f>
        <v>0</v>
      </c>
      <c r="D385" s="16">
        <f t="shared" si="470"/>
        <v>0</v>
      </c>
      <c r="E385" s="16">
        <f t="shared" si="454"/>
        <v>0</v>
      </c>
      <c r="F385" s="16">
        <f t="shared" si="454"/>
        <v>0</v>
      </c>
      <c r="G385" s="16">
        <f t="shared" si="454"/>
        <v>0</v>
      </c>
      <c r="H385" s="16">
        <f t="shared" si="454"/>
        <v>0</v>
      </c>
      <c r="I385" s="16">
        <f t="shared" si="454"/>
        <v>0</v>
      </c>
      <c r="J385" s="16">
        <f t="shared" si="454"/>
        <v>0</v>
      </c>
      <c r="K385" s="16">
        <f t="shared" si="454"/>
        <v>0</v>
      </c>
      <c r="L385" s="16">
        <f t="shared" si="454"/>
        <v>0</v>
      </c>
      <c r="M385" s="16">
        <f t="shared" si="454"/>
        <v>0</v>
      </c>
      <c r="N385" s="16">
        <f t="shared" si="454"/>
        <v>0</v>
      </c>
      <c r="O385" s="16">
        <f t="shared" si="454"/>
        <v>0</v>
      </c>
      <c r="P385" s="16">
        <f t="shared" si="454"/>
        <v>0</v>
      </c>
      <c r="Q385" s="16">
        <f t="shared" si="454"/>
        <v>0</v>
      </c>
      <c r="R385" s="16">
        <f t="shared" si="455"/>
        <v>0</v>
      </c>
      <c r="S385" s="16">
        <f t="shared" si="456"/>
        <v>0</v>
      </c>
      <c r="T385" s="16">
        <f t="shared" si="457"/>
        <v>0</v>
      </c>
      <c r="U385" s="16">
        <f t="shared" si="458"/>
        <v>0</v>
      </c>
      <c r="V385" s="16">
        <f t="shared" si="459"/>
        <v>0</v>
      </c>
      <c r="W385" s="16">
        <f t="shared" si="460"/>
        <v>0</v>
      </c>
      <c r="X385" s="16">
        <f t="shared" si="461"/>
        <v>0</v>
      </c>
      <c r="Y385" s="16">
        <f t="shared" si="462"/>
        <v>0</v>
      </c>
      <c r="Z385" s="16">
        <f t="shared" si="463"/>
        <v>0</v>
      </c>
      <c r="AA385" s="16">
        <f t="shared" si="464"/>
        <v>0</v>
      </c>
      <c r="AB385" s="16">
        <f t="shared" si="465"/>
        <v>0</v>
      </c>
      <c r="AC385" s="16">
        <f t="shared" si="466"/>
        <v>0</v>
      </c>
      <c r="AD385" s="16">
        <f t="shared" si="467"/>
        <v>0</v>
      </c>
      <c r="AE385" s="16">
        <f t="shared" si="468"/>
        <v>0</v>
      </c>
      <c r="AF385" s="16">
        <f t="shared" si="469"/>
        <v>0</v>
      </c>
      <c r="AG385" s="5"/>
      <c r="AH385" s="5"/>
      <c r="AI385" s="5"/>
      <c r="AJ385" s="5"/>
      <c r="AK385" s="5"/>
      <c r="AL385" s="5"/>
      <c r="AM385" s="5"/>
      <c r="AN385" s="5"/>
      <c r="AO385" s="5"/>
      <c r="AP385" s="5"/>
    </row>
    <row r="386" spans="2:42" ht="15" x14ac:dyDescent="0.25">
      <c r="B386" s="8" t="s">
        <v>50</v>
      </c>
      <c r="C386" s="16">
        <f t="shared" ref="C386:Q386" si="471">C196</f>
        <v>8100</v>
      </c>
      <c r="D386" s="16">
        <f t="shared" si="471"/>
        <v>8100</v>
      </c>
      <c r="E386" s="16">
        <f t="shared" si="471"/>
        <v>8100</v>
      </c>
      <c r="F386" s="16">
        <f t="shared" si="471"/>
        <v>8100</v>
      </c>
      <c r="G386" s="16">
        <f t="shared" si="471"/>
        <v>8100</v>
      </c>
      <c r="H386" s="16">
        <f t="shared" si="471"/>
        <v>8100</v>
      </c>
      <c r="I386" s="16">
        <f t="shared" si="471"/>
        <v>8100</v>
      </c>
      <c r="J386" s="16">
        <f t="shared" si="471"/>
        <v>8100</v>
      </c>
      <c r="K386" s="16">
        <f t="shared" si="471"/>
        <v>8100</v>
      </c>
      <c r="L386" s="16">
        <f t="shared" si="471"/>
        <v>8100</v>
      </c>
      <c r="M386" s="16">
        <f t="shared" si="471"/>
        <v>8100</v>
      </c>
      <c r="N386" s="16">
        <f t="shared" si="471"/>
        <v>8100</v>
      </c>
      <c r="O386" s="16">
        <f t="shared" si="471"/>
        <v>8100</v>
      </c>
      <c r="P386" s="16">
        <f t="shared" si="471"/>
        <v>8100</v>
      </c>
      <c r="Q386" s="16">
        <f t="shared" si="471"/>
        <v>8100</v>
      </c>
      <c r="R386" s="16">
        <f t="shared" ref="R386:AF386" si="472">R196</f>
        <v>8100</v>
      </c>
      <c r="S386" s="16">
        <f t="shared" si="472"/>
        <v>8100</v>
      </c>
      <c r="T386" s="16">
        <f t="shared" si="472"/>
        <v>8100</v>
      </c>
      <c r="U386" s="16">
        <f t="shared" si="472"/>
        <v>8100</v>
      </c>
      <c r="V386" s="16">
        <f t="shared" si="472"/>
        <v>8100</v>
      </c>
      <c r="W386" s="16">
        <f t="shared" si="472"/>
        <v>8100</v>
      </c>
      <c r="X386" s="16">
        <f t="shared" si="472"/>
        <v>8100</v>
      </c>
      <c r="Y386" s="16">
        <f t="shared" si="472"/>
        <v>8100</v>
      </c>
      <c r="Z386" s="16">
        <f t="shared" si="472"/>
        <v>8100</v>
      </c>
      <c r="AA386" s="16">
        <f t="shared" si="472"/>
        <v>8100</v>
      </c>
      <c r="AB386" s="16">
        <f t="shared" si="472"/>
        <v>8100</v>
      </c>
      <c r="AC386" s="16">
        <f t="shared" si="472"/>
        <v>8100</v>
      </c>
      <c r="AD386" s="16">
        <f t="shared" si="472"/>
        <v>8100</v>
      </c>
      <c r="AE386" s="16">
        <f t="shared" si="472"/>
        <v>8100</v>
      </c>
      <c r="AF386" s="16">
        <f t="shared" si="472"/>
        <v>8100</v>
      </c>
      <c r="AG386" s="5"/>
      <c r="AH386" s="5"/>
      <c r="AI386" s="5"/>
      <c r="AJ386" s="5"/>
      <c r="AK386" s="5"/>
      <c r="AL386" s="5"/>
      <c r="AM386" s="5"/>
      <c r="AN386" s="5"/>
      <c r="AO386" s="5"/>
      <c r="AP386" s="5"/>
    </row>
    <row r="387" spans="2:42" ht="30" x14ac:dyDescent="0.25">
      <c r="B387" s="8" t="s">
        <v>51</v>
      </c>
      <c r="C387" s="16">
        <f>założenia!$C244</f>
        <v>0</v>
      </c>
      <c r="D387" s="16">
        <f>C387</f>
        <v>0</v>
      </c>
      <c r="E387" s="16">
        <f t="shared" ref="E387:Q387" si="473">D387</f>
        <v>0</v>
      </c>
      <c r="F387" s="16">
        <f t="shared" si="473"/>
        <v>0</v>
      </c>
      <c r="G387" s="16">
        <f t="shared" si="473"/>
        <v>0</v>
      </c>
      <c r="H387" s="16">
        <f t="shared" si="473"/>
        <v>0</v>
      </c>
      <c r="I387" s="16">
        <f t="shared" si="473"/>
        <v>0</v>
      </c>
      <c r="J387" s="16">
        <f t="shared" si="473"/>
        <v>0</v>
      </c>
      <c r="K387" s="16">
        <f t="shared" si="473"/>
        <v>0</v>
      </c>
      <c r="L387" s="16">
        <f t="shared" si="473"/>
        <v>0</v>
      </c>
      <c r="M387" s="16">
        <f t="shared" si="473"/>
        <v>0</v>
      </c>
      <c r="N387" s="16">
        <f t="shared" si="473"/>
        <v>0</v>
      </c>
      <c r="O387" s="16">
        <f t="shared" si="473"/>
        <v>0</v>
      </c>
      <c r="P387" s="16">
        <f t="shared" si="473"/>
        <v>0</v>
      </c>
      <c r="Q387" s="16">
        <f t="shared" si="473"/>
        <v>0</v>
      </c>
      <c r="R387" s="16">
        <f t="shared" ref="R387" si="474">Q387</f>
        <v>0</v>
      </c>
      <c r="S387" s="16">
        <f t="shared" ref="S387" si="475">R387</f>
        <v>0</v>
      </c>
      <c r="T387" s="16">
        <f t="shared" ref="T387" si="476">S387</f>
        <v>0</v>
      </c>
      <c r="U387" s="16">
        <f t="shared" ref="U387" si="477">T387</f>
        <v>0</v>
      </c>
      <c r="V387" s="16">
        <f t="shared" ref="V387" si="478">U387</f>
        <v>0</v>
      </c>
      <c r="W387" s="16">
        <f t="shared" ref="W387" si="479">V387</f>
        <v>0</v>
      </c>
      <c r="X387" s="16">
        <f t="shared" ref="X387" si="480">W387</f>
        <v>0</v>
      </c>
      <c r="Y387" s="16">
        <f t="shared" ref="Y387" si="481">X387</f>
        <v>0</v>
      </c>
      <c r="Z387" s="16">
        <f t="shared" ref="Z387" si="482">Y387</f>
        <v>0</v>
      </c>
      <c r="AA387" s="16">
        <f t="shared" ref="AA387" si="483">Z387</f>
        <v>0</v>
      </c>
      <c r="AB387" s="16">
        <f t="shared" ref="AB387" si="484">AA387</f>
        <v>0</v>
      </c>
      <c r="AC387" s="16">
        <f t="shared" ref="AC387" si="485">AB387</f>
        <v>0</v>
      </c>
      <c r="AD387" s="16">
        <f t="shared" ref="AD387" si="486">AC387</f>
        <v>0</v>
      </c>
      <c r="AE387" s="16">
        <f t="shared" ref="AE387" si="487">AD387</f>
        <v>0</v>
      </c>
      <c r="AF387" s="16">
        <f t="shared" ref="AF387" si="488">AE387</f>
        <v>0</v>
      </c>
      <c r="AG387" s="5"/>
      <c r="AH387" s="5"/>
      <c r="AI387" s="5"/>
      <c r="AJ387" s="5"/>
      <c r="AK387" s="5"/>
      <c r="AL387" s="5"/>
      <c r="AM387" s="5"/>
      <c r="AN387" s="5"/>
      <c r="AO387" s="5"/>
      <c r="AP387" s="5"/>
    </row>
    <row r="388" spans="2:42" ht="30" x14ac:dyDescent="0.25">
      <c r="B388" s="23" t="s">
        <v>52</v>
      </c>
      <c r="C388" s="19">
        <f>C389+C390+C391+C392</f>
        <v>101023.93298969073</v>
      </c>
      <c r="D388" s="19">
        <f t="shared" ref="D388:Q388" si="489">D389+D390+D391+D392</f>
        <v>101923.58247422682</v>
      </c>
      <c r="E388" s="19">
        <f t="shared" si="489"/>
        <v>102870.34381443298</v>
      </c>
      <c r="F388" s="19">
        <f t="shared" si="489"/>
        <v>103804.84909381444</v>
      </c>
      <c r="G388" s="19">
        <f t="shared" si="489"/>
        <v>104793.05994060618</v>
      </c>
      <c r="H388" s="19">
        <f t="shared" si="489"/>
        <v>105790.68324780914</v>
      </c>
      <c r="I388" s="19">
        <f t="shared" si="489"/>
        <v>106794.75910039728</v>
      </c>
      <c r="J388" s="19">
        <f t="shared" si="489"/>
        <v>107803.58911809498</v>
      </c>
      <c r="K388" s="19">
        <f t="shared" si="489"/>
        <v>108817.09767525733</v>
      </c>
      <c r="L388" s="19">
        <f t="shared" si="489"/>
        <v>109834.15704933979</v>
      </c>
      <c r="M388" s="19">
        <f t="shared" si="489"/>
        <v>110855.84041579349</v>
      </c>
      <c r="N388" s="19">
        <f t="shared" si="489"/>
        <v>111883.35011238414</v>
      </c>
      <c r="O388" s="19">
        <f t="shared" si="489"/>
        <v>112917.82220419068</v>
      </c>
      <c r="P388" s="19">
        <f t="shared" si="489"/>
        <v>113960.50734961937</v>
      </c>
      <c r="Q388" s="19">
        <f t="shared" si="489"/>
        <v>115011.36405025408</v>
      </c>
      <c r="R388" s="19">
        <f t="shared" ref="R388:AF388" si="490">R389+R390+R391+R392</f>
        <v>116071.06943953747</v>
      </c>
      <c r="S388" s="19">
        <f t="shared" si="490"/>
        <v>117141.43730137029</v>
      </c>
      <c r="T388" s="19">
        <f t="shared" si="490"/>
        <v>118224.30002003549</v>
      </c>
      <c r="U388" s="19">
        <f t="shared" si="490"/>
        <v>119320.98332781295</v>
      </c>
      <c r="V388" s="19">
        <f t="shared" si="490"/>
        <v>120433.78622181648</v>
      </c>
      <c r="W388" s="19">
        <f t="shared" si="490"/>
        <v>121564.18769994486</v>
      </c>
      <c r="X388" s="19">
        <f t="shared" si="490"/>
        <v>122715.67722358456</v>
      </c>
      <c r="Y388" s="19">
        <f t="shared" si="490"/>
        <v>123889.6470518243</v>
      </c>
      <c r="Z388" s="19">
        <f t="shared" si="490"/>
        <v>125088.72273628569</v>
      </c>
      <c r="AA388" s="19">
        <f t="shared" si="490"/>
        <v>126314.73796259241</v>
      </c>
      <c r="AB388" s="19">
        <f t="shared" si="490"/>
        <v>127568.57538843159</v>
      </c>
      <c r="AC388" s="19">
        <f t="shared" si="490"/>
        <v>128852.24461270975</v>
      </c>
      <c r="AD388" s="19">
        <f t="shared" si="490"/>
        <v>130166.1354206285</v>
      </c>
      <c r="AE388" s="19">
        <f t="shared" si="490"/>
        <v>131512.84836704531</v>
      </c>
      <c r="AF388" s="19">
        <f t="shared" si="490"/>
        <v>132891.64393575554</v>
      </c>
      <c r="AG388" s="5"/>
      <c r="AH388" s="5"/>
      <c r="AI388" s="5"/>
      <c r="AJ388" s="5"/>
      <c r="AK388" s="5"/>
      <c r="AL388" s="5"/>
      <c r="AM388" s="5"/>
      <c r="AN388" s="5"/>
      <c r="AO388" s="5"/>
      <c r="AP388" s="5"/>
    </row>
    <row r="389" spans="2:42" ht="15" x14ac:dyDescent="0.25">
      <c r="B389" s="8" t="s">
        <v>53</v>
      </c>
      <c r="C389" s="16">
        <f>założenia!$C246</f>
        <v>0</v>
      </c>
      <c r="D389" s="16">
        <f>założenia!$C246</f>
        <v>0</v>
      </c>
      <c r="E389" s="16">
        <f>założenia!$C246</f>
        <v>0</v>
      </c>
      <c r="F389" s="16">
        <f>założenia!$C246</f>
        <v>0</v>
      </c>
      <c r="G389" s="16">
        <f>założenia!$C246</f>
        <v>0</v>
      </c>
      <c r="H389" s="16">
        <f>założenia!$C246</f>
        <v>0</v>
      </c>
      <c r="I389" s="16">
        <f>założenia!$C246</f>
        <v>0</v>
      </c>
      <c r="J389" s="16">
        <f>założenia!$C246</f>
        <v>0</v>
      </c>
      <c r="K389" s="16">
        <f>założenia!$C246</f>
        <v>0</v>
      </c>
      <c r="L389" s="16">
        <f>założenia!$C246</f>
        <v>0</v>
      </c>
      <c r="M389" s="16">
        <f>założenia!$C246</f>
        <v>0</v>
      </c>
      <c r="N389" s="16">
        <f>założenia!$C246</f>
        <v>0</v>
      </c>
      <c r="O389" s="16">
        <f>założenia!$C246</f>
        <v>0</v>
      </c>
      <c r="P389" s="16">
        <f>założenia!$C246</f>
        <v>0</v>
      </c>
      <c r="Q389" s="16">
        <f>założenia!$C246</f>
        <v>0</v>
      </c>
      <c r="R389" s="16">
        <f>założenia!$C246</f>
        <v>0</v>
      </c>
      <c r="S389" s="16">
        <f>założenia!$C246</f>
        <v>0</v>
      </c>
      <c r="T389" s="16">
        <f>założenia!$C246</f>
        <v>0</v>
      </c>
      <c r="U389" s="16">
        <f>założenia!$C246</f>
        <v>0</v>
      </c>
      <c r="V389" s="16">
        <f>założenia!$C246</f>
        <v>0</v>
      </c>
      <c r="W389" s="16">
        <f>założenia!$C246</f>
        <v>0</v>
      </c>
      <c r="X389" s="16">
        <f>założenia!$C246</f>
        <v>0</v>
      </c>
      <c r="Y389" s="16">
        <f>założenia!$C246</f>
        <v>0</v>
      </c>
      <c r="Z389" s="16">
        <f>założenia!$C246</f>
        <v>0</v>
      </c>
      <c r="AA389" s="16">
        <f>założenia!$C246</f>
        <v>0</v>
      </c>
      <c r="AB389" s="16">
        <f>założenia!$C246</f>
        <v>0</v>
      </c>
      <c r="AC389" s="16">
        <f>założenia!$C246</f>
        <v>0</v>
      </c>
      <c r="AD389" s="16">
        <f>założenia!$C246</f>
        <v>0</v>
      </c>
      <c r="AE389" s="16">
        <f>założenia!$C246</f>
        <v>0</v>
      </c>
      <c r="AF389" s="16">
        <f>założenia!$C246</f>
        <v>0</v>
      </c>
      <c r="AG389" s="5"/>
      <c r="AH389" s="5"/>
      <c r="AI389" s="5"/>
      <c r="AJ389" s="5"/>
      <c r="AK389" s="5"/>
      <c r="AL389" s="5"/>
      <c r="AM389" s="5"/>
      <c r="AN389" s="5"/>
      <c r="AO389" s="5"/>
      <c r="AP389" s="5"/>
    </row>
    <row r="390" spans="2:42" ht="15" x14ac:dyDescent="0.25">
      <c r="B390" s="8" t="s">
        <v>54</v>
      </c>
      <c r="C390" s="16">
        <f>założenia!$C247</f>
        <v>0</v>
      </c>
      <c r="D390" s="16">
        <f>założenia!$C247</f>
        <v>0</v>
      </c>
      <c r="E390" s="16">
        <f>założenia!$C247</f>
        <v>0</v>
      </c>
      <c r="F390" s="16">
        <f>założenia!$C247</f>
        <v>0</v>
      </c>
      <c r="G390" s="16">
        <f>założenia!$C247</f>
        <v>0</v>
      </c>
      <c r="H390" s="16">
        <f>założenia!$C247</f>
        <v>0</v>
      </c>
      <c r="I390" s="16">
        <f>założenia!$C247</f>
        <v>0</v>
      </c>
      <c r="J390" s="16">
        <f>założenia!$C247</f>
        <v>0</v>
      </c>
      <c r="K390" s="16">
        <f>założenia!$C247</f>
        <v>0</v>
      </c>
      <c r="L390" s="16">
        <f>założenia!$C247</f>
        <v>0</v>
      </c>
      <c r="M390" s="16">
        <f>założenia!$C247</f>
        <v>0</v>
      </c>
      <c r="N390" s="16">
        <f>założenia!$C247</f>
        <v>0</v>
      </c>
      <c r="O390" s="16">
        <f>założenia!$C247</f>
        <v>0</v>
      </c>
      <c r="P390" s="16">
        <f>założenia!$C247</f>
        <v>0</v>
      </c>
      <c r="Q390" s="16">
        <f>założenia!$C247</f>
        <v>0</v>
      </c>
      <c r="R390" s="16">
        <f>założenia!$C247</f>
        <v>0</v>
      </c>
      <c r="S390" s="16">
        <f>założenia!$C247</f>
        <v>0</v>
      </c>
      <c r="T390" s="16">
        <f>założenia!$C247</f>
        <v>0</v>
      </c>
      <c r="U390" s="16">
        <f>założenia!$C247</f>
        <v>0</v>
      </c>
      <c r="V390" s="16">
        <f>założenia!$C247</f>
        <v>0</v>
      </c>
      <c r="W390" s="16">
        <f>założenia!$C247</f>
        <v>0</v>
      </c>
      <c r="X390" s="16">
        <f>założenia!$C247</f>
        <v>0</v>
      </c>
      <c r="Y390" s="16">
        <f>założenia!$C247</f>
        <v>0</v>
      </c>
      <c r="Z390" s="16">
        <f>założenia!$C247</f>
        <v>0</v>
      </c>
      <c r="AA390" s="16">
        <f>założenia!$C247</f>
        <v>0</v>
      </c>
      <c r="AB390" s="16">
        <f>założenia!$C247</f>
        <v>0</v>
      </c>
      <c r="AC390" s="16">
        <f>założenia!$C247</f>
        <v>0</v>
      </c>
      <c r="AD390" s="16">
        <f>założenia!$C247</f>
        <v>0</v>
      </c>
      <c r="AE390" s="16">
        <f>założenia!$C247</f>
        <v>0</v>
      </c>
      <c r="AF390" s="16">
        <f>założenia!$C247</f>
        <v>0</v>
      </c>
      <c r="AG390" s="5"/>
      <c r="AH390" s="5"/>
      <c r="AI390" s="5"/>
      <c r="AJ390" s="5"/>
      <c r="AK390" s="5"/>
      <c r="AL390" s="5"/>
      <c r="AM390" s="5"/>
      <c r="AN390" s="5"/>
      <c r="AO390" s="5"/>
      <c r="AP390" s="5"/>
    </row>
    <row r="391" spans="2:42" ht="15" x14ac:dyDescent="0.25">
      <c r="B391" s="8" t="s">
        <v>55</v>
      </c>
      <c r="C391" s="16">
        <f>C184/365*założenia!$C248/(założenia!$C207/365)</f>
        <v>101023.93298969073</v>
      </c>
      <c r="D391" s="16">
        <f>D184/365*założenia!$C248/(założenia!$C207/365)</f>
        <v>101923.58247422682</v>
      </c>
      <c r="E391" s="16">
        <f>E184/365*założenia!$C248/(założenia!$C207/365)</f>
        <v>102870.34381443298</v>
      </c>
      <c r="F391" s="16">
        <f>F184/365*założenia!$C248/(założenia!$C207/365)</f>
        <v>103804.84909381444</v>
      </c>
      <c r="G391" s="16">
        <f>G184/365*założenia!$C248/(założenia!$C207/365)</f>
        <v>104793.05994060618</v>
      </c>
      <c r="H391" s="16">
        <f>H184/365*założenia!$C248/(założenia!$C207/365)</f>
        <v>105790.68324780914</v>
      </c>
      <c r="I391" s="16">
        <f>I184/365*założenia!$C248/(założenia!$C207/365)</f>
        <v>106794.75910039728</v>
      </c>
      <c r="J391" s="16">
        <f>J184/365*założenia!$C248/(założenia!$C207/365)</f>
        <v>107803.58911809498</v>
      </c>
      <c r="K391" s="16">
        <f>K184/365*założenia!$C248/(założenia!$C207/365)</f>
        <v>108817.09767525733</v>
      </c>
      <c r="L391" s="16">
        <f>L184/365*założenia!$C248/(założenia!$C207/365)</f>
        <v>109834.15704933979</v>
      </c>
      <c r="M391" s="16">
        <f>M184/365*założenia!$C248/(założenia!$C207/365)</f>
        <v>110855.84041579349</v>
      </c>
      <c r="N391" s="16">
        <f>N184/365*założenia!$C248/(założenia!$C207/365)</f>
        <v>111883.35011238414</v>
      </c>
      <c r="O391" s="16">
        <f>O184/365*założenia!$C248/(założenia!$C207/365)</f>
        <v>112917.82220419068</v>
      </c>
      <c r="P391" s="16">
        <f>P184/365*założenia!$C248/(założenia!$C207/365)</f>
        <v>113960.50734961937</v>
      </c>
      <c r="Q391" s="16">
        <f>Q184/365*założenia!$C248/(założenia!$C207/365)</f>
        <v>115011.36405025408</v>
      </c>
      <c r="R391" s="16">
        <f>R184/365*założenia!$C248/(założenia!$C207/365)</f>
        <v>116071.06943953747</v>
      </c>
      <c r="S391" s="16">
        <f>S184/365*założenia!$C248/(założenia!$C207/365)</f>
        <v>117141.43730137029</v>
      </c>
      <c r="T391" s="16">
        <f>T184/365*założenia!$C248/(założenia!$C207/365)</f>
        <v>118224.30002003549</v>
      </c>
      <c r="U391" s="16">
        <f>U184/365*założenia!$C248/(założenia!$C207/365)</f>
        <v>119320.98332781295</v>
      </c>
      <c r="V391" s="16">
        <f>V184/365*założenia!$C248/(założenia!$C207/365)</f>
        <v>120433.78622181648</v>
      </c>
      <c r="W391" s="16">
        <f>W184/365*założenia!$C248/(założenia!$C207/365)</f>
        <v>121564.18769994486</v>
      </c>
      <c r="X391" s="16">
        <f>X184/365*założenia!$C248/(założenia!$C207/365)</f>
        <v>122715.67722358456</v>
      </c>
      <c r="Y391" s="16">
        <f>Y184/365*założenia!$C248/(założenia!$C207/365)</f>
        <v>123889.6470518243</v>
      </c>
      <c r="Z391" s="16">
        <f>Z184/365*założenia!$C248/(założenia!$C207/365)</f>
        <v>125088.72273628569</v>
      </c>
      <c r="AA391" s="16">
        <f>AA184/365*założenia!$C248/(założenia!$C207/365)</f>
        <v>126314.73796259241</v>
      </c>
      <c r="AB391" s="16">
        <f>AB184/365*założenia!$C248/(założenia!$C207/365)</f>
        <v>127568.57538843159</v>
      </c>
      <c r="AC391" s="16">
        <f>AC184/365*założenia!$C248/(założenia!$C207/365)</f>
        <v>128852.24461270975</v>
      </c>
      <c r="AD391" s="16">
        <f>AD184/365*założenia!$C248/(założenia!$C207/365)</f>
        <v>130166.1354206285</v>
      </c>
      <c r="AE391" s="16">
        <f>AE184/365*założenia!$C248/(założenia!$C207/365)</f>
        <v>131512.84836704531</v>
      </c>
      <c r="AF391" s="16">
        <f>AF184/365*założenia!$C248/(założenia!$C207/365)</f>
        <v>132891.64393575554</v>
      </c>
      <c r="AG391" s="5"/>
      <c r="AH391" s="5"/>
      <c r="AI391" s="5"/>
      <c r="AJ391" s="5"/>
      <c r="AK391" s="5"/>
      <c r="AL391" s="5"/>
      <c r="AM391" s="5"/>
      <c r="AN391" s="5"/>
      <c r="AO391" s="5"/>
      <c r="AP391" s="5"/>
    </row>
    <row r="392" spans="2:42" ht="15" x14ac:dyDescent="0.25">
      <c r="B392" s="8" t="s">
        <v>56</v>
      </c>
      <c r="C392" s="16">
        <f>założenia!$C249</f>
        <v>0</v>
      </c>
      <c r="D392" s="16">
        <f>założenia!$C249</f>
        <v>0</v>
      </c>
      <c r="E392" s="16">
        <f>założenia!$C249</f>
        <v>0</v>
      </c>
      <c r="F392" s="16">
        <f>założenia!$C249</f>
        <v>0</v>
      </c>
      <c r="G392" s="16">
        <f>założenia!$C249</f>
        <v>0</v>
      </c>
      <c r="H392" s="16">
        <f>założenia!$C249</f>
        <v>0</v>
      </c>
      <c r="I392" s="16">
        <f>założenia!$C249</f>
        <v>0</v>
      </c>
      <c r="J392" s="16">
        <f>założenia!$C249</f>
        <v>0</v>
      </c>
      <c r="K392" s="16">
        <f>założenia!$C249</f>
        <v>0</v>
      </c>
      <c r="L392" s="16">
        <f>założenia!$C249</f>
        <v>0</v>
      </c>
      <c r="M392" s="16">
        <f>założenia!$C249</f>
        <v>0</v>
      </c>
      <c r="N392" s="16">
        <f>założenia!$C249</f>
        <v>0</v>
      </c>
      <c r="O392" s="16">
        <f>założenia!$C249</f>
        <v>0</v>
      </c>
      <c r="P392" s="16">
        <f>założenia!$C249</f>
        <v>0</v>
      </c>
      <c r="Q392" s="16">
        <f>założenia!$C249</f>
        <v>0</v>
      </c>
      <c r="R392" s="16">
        <f>założenia!$C249</f>
        <v>0</v>
      </c>
      <c r="S392" s="16">
        <f>założenia!$C249</f>
        <v>0</v>
      </c>
      <c r="T392" s="16">
        <f>założenia!$C249</f>
        <v>0</v>
      </c>
      <c r="U392" s="16">
        <f>założenia!$C249</f>
        <v>0</v>
      </c>
      <c r="V392" s="16">
        <f>założenia!$C249</f>
        <v>0</v>
      </c>
      <c r="W392" s="16">
        <f>założenia!$C249</f>
        <v>0</v>
      </c>
      <c r="X392" s="16">
        <f>założenia!$C249</f>
        <v>0</v>
      </c>
      <c r="Y392" s="16">
        <f>założenia!$C249</f>
        <v>0</v>
      </c>
      <c r="Z392" s="16">
        <f>założenia!$C249</f>
        <v>0</v>
      </c>
      <c r="AA392" s="16">
        <f>założenia!$C249</f>
        <v>0</v>
      </c>
      <c r="AB392" s="16">
        <f>założenia!$C249</f>
        <v>0</v>
      </c>
      <c r="AC392" s="16">
        <f>założenia!$C249</f>
        <v>0</v>
      </c>
      <c r="AD392" s="16">
        <f>założenia!$C249</f>
        <v>0</v>
      </c>
      <c r="AE392" s="16">
        <f>założenia!$C249</f>
        <v>0</v>
      </c>
      <c r="AF392" s="16">
        <f>założenia!$C249</f>
        <v>0</v>
      </c>
      <c r="AG392" s="5"/>
      <c r="AH392" s="5"/>
      <c r="AI392" s="5"/>
      <c r="AJ392" s="5"/>
      <c r="AK392" s="5"/>
      <c r="AL392" s="5"/>
      <c r="AM392" s="5"/>
      <c r="AN392" s="5"/>
      <c r="AO392" s="5"/>
      <c r="AP392" s="5"/>
    </row>
    <row r="393" spans="2:42" ht="15" x14ac:dyDescent="0.25">
      <c r="B393" s="23" t="s">
        <v>57</v>
      </c>
      <c r="C393" s="19">
        <f>C379+C388</f>
        <v>61639123.932989694</v>
      </c>
      <c r="D393" s="19">
        <f t="shared" ref="D393:Q393" si="491">D379+D388</f>
        <v>61648123.582474224</v>
      </c>
      <c r="E393" s="19">
        <f t="shared" si="491"/>
        <v>61657170.343814433</v>
      </c>
      <c r="F393" s="19">
        <f t="shared" si="491"/>
        <v>61666204.849093817</v>
      </c>
      <c r="G393" s="19">
        <f t="shared" si="491"/>
        <v>61675293.059940606</v>
      </c>
      <c r="H393" s="19">
        <f t="shared" si="491"/>
        <v>61684390.683247812</v>
      </c>
      <c r="I393" s="19">
        <f t="shared" si="491"/>
        <v>61693494.7591004</v>
      </c>
      <c r="J393" s="19">
        <f t="shared" si="491"/>
        <v>61702603.589118093</v>
      </c>
      <c r="K393" s="19">
        <f t="shared" si="491"/>
        <v>61711717.097675256</v>
      </c>
      <c r="L393" s="19">
        <f t="shared" si="491"/>
        <v>61720834.157049343</v>
      </c>
      <c r="M393" s="19">
        <f t="shared" si="491"/>
        <v>61729955.840415791</v>
      </c>
      <c r="N393" s="19">
        <f t="shared" si="491"/>
        <v>61739083.350112386</v>
      </c>
      <c r="O393" s="19">
        <f t="shared" si="491"/>
        <v>61748217.822204188</v>
      </c>
      <c r="P393" s="19">
        <f t="shared" si="491"/>
        <v>61757360.507349618</v>
      </c>
      <c r="Q393" s="19">
        <f t="shared" si="491"/>
        <v>61766511.364050254</v>
      </c>
      <c r="R393" s="19">
        <f t="shared" ref="R393:AF393" si="492">R379+R388</f>
        <v>61775671.069439538</v>
      </c>
      <c r="S393" s="19">
        <f t="shared" si="492"/>
        <v>61784841.437301368</v>
      </c>
      <c r="T393" s="19">
        <f t="shared" si="492"/>
        <v>61794024.300020039</v>
      </c>
      <c r="U393" s="19">
        <f t="shared" si="492"/>
        <v>61803220.983327813</v>
      </c>
      <c r="V393" s="19">
        <f t="shared" si="492"/>
        <v>61812433.786221817</v>
      </c>
      <c r="W393" s="19">
        <f t="shared" si="492"/>
        <v>61821664.187699944</v>
      </c>
      <c r="X393" s="19">
        <f t="shared" si="492"/>
        <v>61830915.677223586</v>
      </c>
      <c r="Y393" s="19">
        <f t="shared" si="492"/>
        <v>61840189.647051826</v>
      </c>
      <c r="Z393" s="19">
        <f t="shared" si="492"/>
        <v>61849488.722736284</v>
      </c>
      <c r="AA393" s="19">
        <f t="shared" si="492"/>
        <v>61858814.737962596</v>
      </c>
      <c r="AB393" s="19">
        <f t="shared" si="492"/>
        <v>61868168.575388432</v>
      </c>
      <c r="AC393" s="19">
        <f t="shared" si="492"/>
        <v>61877552.244612709</v>
      </c>
      <c r="AD393" s="19">
        <f t="shared" si="492"/>
        <v>61886966.135420628</v>
      </c>
      <c r="AE393" s="19">
        <f t="shared" si="492"/>
        <v>61896412.848367043</v>
      </c>
      <c r="AF393" s="19">
        <f t="shared" si="492"/>
        <v>61905891.643935755</v>
      </c>
      <c r="AG393" s="5"/>
      <c r="AH393" s="5"/>
      <c r="AI393" s="5"/>
      <c r="AJ393" s="5"/>
      <c r="AK393" s="5"/>
      <c r="AL393" s="5"/>
      <c r="AM393" s="5"/>
      <c r="AN393" s="5"/>
      <c r="AO393" s="5"/>
      <c r="AP393" s="5"/>
    </row>
    <row r="394" spans="2:42" ht="15" x14ac:dyDescent="0.25">
      <c r="B394" s="5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5"/>
      <c r="AH394" s="5"/>
      <c r="AI394" s="5"/>
      <c r="AJ394" s="5"/>
      <c r="AK394" s="5"/>
      <c r="AL394" s="5"/>
      <c r="AM394" s="5"/>
      <c r="AN394" s="5"/>
      <c r="AO394" s="5"/>
      <c r="AP394" s="5"/>
    </row>
    <row r="395" spans="2:42" ht="30" x14ac:dyDescent="0.25">
      <c r="B395" s="30" t="s">
        <v>134</v>
      </c>
      <c r="C395" s="7" t="str">
        <f>założenia!C17</f>
        <v>Rok n
2015</v>
      </c>
      <c r="D395" s="7" t="str">
        <f>założenia!D17</f>
        <v>Rok n+1
2016</v>
      </c>
      <c r="E395" s="7" t="str">
        <f>założenia!E17</f>
        <v>Rok n+2
2017</v>
      </c>
      <c r="F395" s="7" t="str">
        <f>założenia!F17</f>
        <v>Rok n+3
2018</v>
      </c>
      <c r="G395" s="7" t="str">
        <f>założenia!G17</f>
        <v>Rok n+4
2019</v>
      </c>
      <c r="H395" s="7" t="str">
        <f>założenia!H17</f>
        <v>Rok n+5
2020</v>
      </c>
      <c r="I395" s="7" t="str">
        <f>założenia!I17</f>
        <v>Rok n+6
2021</v>
      </c>
      <c r="J395" s="7" t="str">
        <f>założenia!J17</f>
        <v>Rok n+7
2022</v>
      </c>
      <c r="K395" s="7" t="str">
        <f>założenia!K17</f>
        <v>Rok n+8
2023</v>
      </c>
      <c r="L395" s="7" t="str">
        <f>założenia!L17</f>
        <v>Rok n+9
2024</v>
      </c>
      <c r="M395" s="7" t="str">
        <f>założenia!M17</f>
        <v>Rok n+10
2025</v>
      </c>
      <c r="N395" s="7" t="str">
        <f>założenia!N17</f>
        <v>Rok n+11
2026</v>
      </c>
      <c r="O395" s="7" t="str">
        <f>założenia!O17</f>
        <v>Rok n+12
2027</v>
      </c>
      <c r="P395" s="7" t="str">
        <f>założenia!P17</f>
        <v>Rok n+13
2028</v>
      </c>
      <c r="Q395" s="7" t="str">
        <f>założenia!Q17</f>
        <v>Rok n+14
2029</v>
      </c>
      <c r="R395" s="7" t="str">
        <f>założenia!R17</f>
        <v>Rok n+15
2030</v>
      </c>
      <c r="S395" s="7" t="str">
        <f>założenia!S17</f>
        <v>Rok n+16
2031</v>
      </c>
      <c r="T395" s="7" t="str">
        <f>założenia!T17</f>
        <v>Rok n+17
2032</v>
      </c>
      <c r="U395" s="7" t="str">
        <f>założenia!U17</f>
        <v>Rok n+18
2033</v>
      </c>
      <c r="V395" s="7" t="str">
        <f>założenia!V17</f>
        <v>Rok n+19
2034</v>
      </c>
      <c r="W395" s="7" t="str">
        <f>założenia!W17</f>
        <v>Rok n+20
2035</v>
      </c>
      <c r="X395" s="7" t="str">
        <f>założenia!X17</f>
        <v>Rok n+21
2036</v>
      </c>
      <c r="Y395" s="7" t="str">
        <f>założenia!Y17</f>
        <v>Rok n+22
2037</v>
      </c>
      <c r="Z395" s="7" t="str">
        <f>założenia!Z17</f>
        <v>Rok n+23
2038</v>
      </c>
      <c r="AA395" s="7" t="str">
        <f>założenia!AA17</f>
        <v>Rok n+24
2039</v>
      </c>
      <c r="AB395" s="7" t="str">
        <f>założenia!AB17</f>
        <v>Rok n+25
2040</v>
      </c>
      <c r="AC395" s="7" t="str">
        <f>założenia!AC17</f>
        <v>Rok n+26
2041</v>
      </c>
      <c r="AD395" s="7" t="str">
        <f>założenia!AD17</f>
        <v>Rok n+27
2042</v>
      </c>
      <c r="AE395" s="7" t="str">
        <f>założenia!AE17</f>
        <v>Rok n+28
2043</v>
      </c>
      <c r="AF395" s="7" t="str">
        <f>założenia!AF17</f>
        <v>Rok n+29
2044</v>
      </c>
      <c r="AG395" s="5"/>
      <c r="AH395" s="5"/>
      <c r="AI395" s="5"/>
      <c r="AJ395" s="5"/>
      <c r="AK395" s="5"/>
      <c r="AL395" s="5"/>
      <c r="AM395" s="5"/>
      <c r="AN395" s="5"/>
      <c r="AO395" s="5"/>
      <c r="AP395" s="5"/>
    </row>
    <row r="396" spans="2:42" ht="15" x14ac:dyDescent="0.25">
      <c r="B396" s="23" t="s">
        <v>32</v>
      </c>
      <c r="C396" s="19">
        <f>C397+C398+C399+C400+C401</f>
        <v>59800000</v>
      </c>
      <c r="D396" s="19">
        <f t="shared" ref="D396:Q396" si="493">D397+D398+D399+D400+D401</f>
        <v>59600000</v>
      </c>
      <c r="E396" s="19">
        <f t="shared" si="493"/>
        <v>59400000</v>
      </c>
      <c r="F396" s="19">
        <f t="shared" si="493"/>
        <v>59200000</v>
      </c>
      <c r="G396" s="19">
        <f t="shared" si="493"/>
        <v>59000000</v>
      </c>
      <c r="H396" s="19">
        <f t="shared" si="493"/>
        <v>58800000</v>
      </c>
      <c r="I396" s="19">
        <f t="shared" si="493"/>
        <v>58600000</v>
      </c>
      <c r="J396" s="19">
        <f t="shared" si="493"/>
        <v>58400000</v>
      </c>
      <c r="K396" s="19">
        <f t="shared" si="493"/>
        <v>58200000</v>
      </c>
      <c r="L396" s="19">
        <f t="shared" si="493"/>
        <v>58000000</v>
      </c>
      <c r="M396" s="19">
        <f t="shared" si="493"/>
        <v>57800000</v>
      </c>
      <c r="N396" s="19">
        <f t="shared" si="493"/>
        <v>57600000</v>
      </c>
      <c r="O396" s="19">
        <f t="shared" si="493"/>
        <v>57400000</v>
      </c>
      <c r="P396" s="19">
        <f t="shared" si="493"/>
        <v>57200000</v>
      </c>
      <c r="Q396" s="19">
        <f t="shared" si="493"/>
        <v>57000000</v>
      </c>
      <c r="R396" s="19">
        <f t="shared" ref="R396:AF396" si="494">R397+R398+R399+R400+R401</f>
        <v>56800000</v>
      </c>
      <c r="S396" s="19">
        <f t="shared" si="494"/>
        <v>56600000</v>
      </c>
      <c r="T396" s="19">
        <f t="shared" si="494"/>
        <v>56400000</v>
      </c>
      <c r="U396" s="19">
        <f t="shared" si="494"/>
        <v>56200000</v>
      </c>
      <c r="V396" s="19">
        <f t="shared" si="494"/>
        <v>56000000</v>
      </c>
      <c r="W396" s="19">
        <f t="shared" si="494"/>
        <v>55800000</v>
      </c>
      <c r="X396" s="19">
        <f t="shared" si="494"/>
        <v>55600000</v>
      </c>
      <c r="Y396" s="19">
        <f t="shared" si="494"/>
        <v>55400000</v>
      </c>
      <c r="Z396" s="19">
        <f t="shared" si="494"/>
        <v>55200000</v>
      </c>
      <c r="AA396" s="19">
        <f t="shared" si="494"/>
        <v>55000000</v>
      </c>
      <c r="AB396" s="19">
        <f t="shared" si="494"/>
        <v>54800000</v>
      </c>
      <c r="AC396" s="19">
        <f t="shared" si="494"/>
        <v>54600000</v>
      </c>
      <c r="AD396" s="19">
        <f t="shared" si="494"/>
        <v>54400000</v>
      </c>
      <c r="AE396" s="19">
        <f t="shared" si="494"/>
        <v>54200000</v>
      </c>
      <c r="AF396" s="19">
        <f t="shared" si="494"/>
        <v>54000000</v>
      </c>
      <c r="AG396" s="5"/>
      <c r="AH396" s="5"/>
      <c r="AI396" s="5"/>
      <c r="AJ396" s="5"/>
      <c r="AK396" s="5"/>
      <c r="AL396" s="5"/>
      <c r="AM396" s="5"/>
      <c r="AN396" s="5"/>
      <c r="AO396" s="5"/>
      <c r="AP396" s="5"/>
    </row>
    <row r="397" spans="2:42" ht="15" x14ac:dyDescent="0.25">
      <c r="B397" s="8" t="s">
        <v>33</v>
      </c>
      <c r="C397" s="16">
        <f>C368</f>
        <v>0</v>
      </c>
      <c r="D397" s="16">
        <f t="shared" ref="D397:Q401" si="495">D368</f>
        <v>0</v>
      </c>
      <c r="E397" s="16">
        <f t="shared" si="495"/>
        <v>0</v>
      </c>
      <c r="F397" s="16">
        <f t="shared" si="495"/>
        <v>0</v>
      </c>
      <c r="G397" s="16">
        <f t="shared" si="495"/>
        <v>0</v>
      </c>
      <c r="H397" s="16">
        <f t="shared" si="495"/>
        <v>0</v>
      </c>
      <c r="I397" s="16">
        <f t="shared" si="495"/>
        <v>0</v>
      </c>
      <c r="J397" s="16">
        <f t="shared" si="495"/>
        <v>0</v>
      </c>
      <c r="K397" s="16">
        <f t="shared" si="495"/>
        <v>0</v>
      </c>
      <c r="L397" s="16">
        <f t="shared" si="495"/>
        <v>0</v>
      </c>
      <c r="M397" s="16">
        <f t="shared" si="495"/>
        <v>0</v>
      </c>
      <c r="N397" s="16">
        <f t="shared" si="495"/>
        <v>0</v>
      </c>
      <c r="O397" s="16">
        <f t="shared" si="495"/>
        <v>0</v>
      </c>
      <c r="P397" s="16">
        <f t="shared" si="495"/>
        <v>0</v>
      </c>
      <c r="Q397" s="16">
        <f t="shared" si="495"/>
        <v>0</v>
      </c>
      <c r="R397" s="16">
        <f t="shared" ref="R397:AF397" si="496">R368</f>
        <v>0</v>
      </c>
      <c r="S397" s="16">
        <f t="shared" si="496"/>
        <v>0</v>
      </c>
      <c r="T397" s="16">
        <f t="shared" si="496"/>
        <v>0</v>
      </c>
      <c r="U397" s="16">
        <f t="shared" si="496"/>
        <v>0</v>
      </c>
      <c r="V397" s="16">
        <f t="shared" si="496"/>
        <v>0</v>
      </c>
      <c r="W397" s="16">
        <f t="shared" si="496"/>
        <v>0</v>
      </c>
      <c r="X397" s="16">
        <f t="shared" si="496"/>
        <v>0</v>
      </c>
      <c r="Y397" s="16">
        <f t="shared" si="496"/>
        <v>0</v>
      </c>
      <c r="Z397" s="16">
        <f t="shared" si="496"/>
        <v>0</v>
      </c>
      <c r="AA397" s="16">
        <f t="shared" si="496"/>
        <v>0</v>
      </c>
      <c r="AB397" s="16">
        <f t="shared" si="496"/>
        <v>0</v>
      </c>
      <c r="AC397" s="16">
        <f t="shared" si="496"/>
        <v>0</v>
      </c>
      <c r="AD397" s="16">
        <f t="shared" si="496"/>
        <v>0</v>
      </c>
      <c r="AE397" s="16">
        <f t="shared" si="496"/>
        <v>0</v>
      </c>
      <c r="AF397" s="16">
        <f t="shared" si="496"/>
        <v>0</v>
      </c>
      <c r="AG397" s="5"/>
      <c r="AH397" s="5"/>
      <c r="AI397" s="5"/>
      <c r="AJ397" s="5"/>
      <c r="AK397" s="5"/>
      <c r="AL397" s="5"/>
      <c r="AM397" s="5"/>
      <c r="AN397" s="5"/>
      <c r="AO397" s="5"/>
      <c r="AP397" s="5"/>
    </row>
    <row r="398" spans="2:42" ht="15" x14ac:dyDescent="0.25">
      <c r="B398" s="8" t="s">
        <v>34</v>
      </c>
      <c r="C398" s="16">
        <f t="shared" ref="C398:Q401" si="497">C369</f>
        <v>59800000</v>
      </c>
      <c r="D398" s="16">
        <f t="shared" si="497"/>
        <v>59600000</v>
      </c>
      <c r="E398" s="16">
        <f t="shared" si="497"/>
        <v>59400000</v>
      </c>
      <c r="F398" s="16">
        <f t="shared" si="497"/>
        <v>59200000</v>
      </c>
      <c r="G398" s="16">
        <f t="shared" si="497"/>
        <v>59000000</v>
      </c>
      <c r="H398" s="16">
        <f t="shared" si="497"/>
        <v>58800000</v>
      </c>
      <c r="I398" s="16">
        <f t="shared" si="497"/>
        <v>58600000</v>
      </c>
      <c r="J398" s="16">
        <f t="shared" si="497"/>
        <v>58400000</v>
      </c>
      <c r="K398" s="16">
        <f t="shared" si="497"/>
        <v>58200000</v>
      </c>
      <c r="L398" s="16">
        <f t="shared" si="497"/>
        <v>58000000</v>
      </c>
      <c r="M398" s="16">
        <f t="shared" si="497"/>
        <v>57800000</v>
      </c>
      <c r="N398" s="16">
        <f t="shared" si="497"/>
        <v>57600000</v>
      </c>
      <c r="O398" s="16">
        <f t="shared" si="497"/>
        <v>57400000</v>
      </c>
      <c r="P398" s="16">
        <f t="shared" si="497"/>
        <v>57200000</v>
      </c>
      <c r="Q398" s="16">
        <f t="shared" si="497"/>
        <v>57000000</v>
      </c>
      <c r="R398" s="16">
        <f t="shared" ref="R398:AF398" si="498">R369</f>
        <v>56800000</v>
      </c>
      <c r="S398" s="16">
        <f t="shared" si="498"/>
        <v>56600000</v>
      </c>
      <c r="T398" s="16">
        <f t="shared" si="498"/>
        <v>56400000</v>
      </c>
      <c r="U398" s="16">
        <f t="shared" si="498"/>
        <v>56200000</v>
      </c>
      <c r="V398" s="16">
        <f t="shared" si="498"/>
        <v>56000000</v>
      </c>
      <c r="W398" s="16">
        <f t="shared" si="498"/>
        <v>55800000</v>
      </c>
      <c r="X398" s="16">
        <f t="shared" si="498"/>
        <v>55600000</v>
      </c>
      <c r="Y398" s="16">
        <f t="shared" si="498"/>
        <v>55400000</v>
      </c>
      <c r="Z398" s="16">
        <f t="shared" si="498"/>
        <v>55200000</v>
      </c>
      <c r="AA398" s="16">
        <f t="shared" si="498"/>
        <v>55000000</v>
      </c>
      <c r="AB398" s="16">
        <f t="shared" si="498"/>
        <v>54800000</v>
      </c>
      <c r="AC398" s="16">
        <f t="shared" si="498"/>
        <v>54600000</v>
      </c>
      <c r="AD398" s="16">
        <f t="shared" si="498"/>
        <v>54400000</v>
      </c>
      <c r="AE398" s="16">
        <f t="shared" si="498"/>
        <v>54200000</v>
      </c>
      <c r="AF398" s="16">
        <f t="shared" si="498"/>
        <v>54000000</v>
      </c>
      <c r="AG398" s="5"/>
      <c r="AH398" s="5"/>
      <c r="AI398" s="5"/>
      <c r="AJ398" s="5"/>
      <c r="AK398" s="5"/>
      <c r="AL398" s="5"/>
      <c r="AM398" s="5"/>
      <c r="AN398" s="5"/>
      <c r="AO398" s="5"/>
      <c r="AP398" s="5"/>
    </row>
    <row r="399" spans="2:42" ht="15" x14ac:dyDescent="0.25">
      <c r="B399" s="8" t="s">
        <v>35</v>
      </c>
      <c r="C399" s="16">
        <f t="shared" si="497"/>
        <v>0</v>
      </c>
      <c r="D399" s="16">
        <f t="shared" si="495"/>
        <v>0</v>
      </c>
      <c r="E399" s="16">
        <f t="shared" si="495"/>
        <v>0</v>
      </c>
      <c r="F399" s="16">
        <f t="shared" si="495"/>
        <v>0</v>
      </c>
      <c r="G399" s="16">
        <f t="shared" si="495"/>
        <v>0</v>
      </c>
      <c r="H399" s="16">
        <f t="shared" si="495"/>
        <v>0</v>
      </c>
      <c r="I399" s="16">
        <f t="shared" si="495"/>
        <v>0</v>
      </c>
      <c r="J399" s="16">
        <f t="shared" si="495"/>
        <v>0</v>
      </c>
      <c r="K399" s="16">
        <f t="shared" si="495"/>
        <v>0</v>
      </c>
      <c r="L399" s="16">
        <f t="shared" si="495"/>
        <v>0</v>
      </c>
      <c r="M399" s="16">
        <f t="shared" si="495"/>
        <v>0</v>
      </c>
      <c r="N399" s="16">
        <f t="shared" si="495"/>
        <v>0</v>
      </c>
      <c r="O399" s="16">
        <f t="shared" si="495"/>
        <v>0</v>
      </c>
      <c r="P399" s="16">
        <f t="shared" si="495"/>
        <v>0</v>
      </c>
      <c r="Q399" s="16">
        <f t="shared" si="495"/>
        <v>0</v>
      </c>
      <c r="R399" s="16">
        <f t="shared" ref="R399:AF399" si="499">R370</f>
        <v>0</v>
      </c>
      <c r="S399" s="16">
        <f t="shared" si="499"/>
        <v>0</v>
      </c>
      <c r="T399" s="16">
        <f t="shared" si="499"/>
        <v>0</v>
      </c>
      <c r="U399" s="16">
        <f t="shared" si="499"/>
        <v>0</v>
      </c>
      <c r="V399" s="16">
        <f t="shared" si="499"/>
        <v>0</v>
      </c>
      <c r="W399" s="16">
        <f t="shared" si="499"/>
        <v>0</v>
      </c>
      <c r="X399" s="16">
        <f t="shared" si="499"/>
        <v>0</v>
      </c>
      <c r="Y399" s="16">
        <f t="shared" si="499"/>
        <v>0</v>
      </c>
      <c r="Z399" s="16">
        <f t="shared" si="499"/>
        <v>0</v>
      </c>
      <c r="AA399" s="16">
        <f t="shared" si="499"/>
        <v>0</v>
      </c>
      <c r="AB399" s="16">
        <f t="shared" si="499"/>
        <v>0</v>
      </c>
      <c r="AC399" s="16">
        <f t="shared" si="499"/>
        <v>0</v>
      </c>
      <c r="AD399" s="16">
        <f t="shared" si="499"/>
        <v>0</v>
      </c>
      <c r="AE399" s="16">
        <f t="shared" si="499"/>
        <v>0</v>
      </c>
      <c r="AF399" s="16">
        <f t="shared" si="499"/>
        <v>0</v>
      </c>
      <c r="AG399" s="5"/>
      <c r="AH399" s="5"/>
      <c r="AI399" s="5"/>
      <c r="AJ399" s="5"/>
      <c r="AK399" s="5"/>
      <c r="AL399" s="5"/>
      <c r="AM399" s="5"/>
      <c r="AN399" s="5"/>
      <c r="AO399" s="5"/>
      <c r="AP399" s="5"/>
    </row>
    <row r="400" spans="2:42" ht="15" x14ac:dyDescent="0.25">
      <c r="B400" s="8" t="s">
        <v>36</v>
      </c>
      <c r="C400" s="16">
        <f t="shared" si="497"/>
        <v>0</v>
      </c>
      <c r="D400" s="16">
        <f t="shared" si="495"/>
        <v>0</v>
      </c>
      <c r="E400" s="16">
        <f t="shared" si="495"/>
        <v>0</v>
      </c>
      <c r="F400" s="16">
        <f t="shared" si="495"/>
        <v>0</v>
      </c>
      <c r="G400" s="16">
        <f t="shared" si="495"/>
        <v>0</v>
      </c>
      <c r="H400" s="16">
        <f t="shared" si="495"/>
        <v>0</v>
      </c>
      <c r="I400" s="16">
        <f t="shared" si="495"/>
        <v>0</v>
      </c>
      <c r="J400" s="16">
        <f t="shared" si="495"/>
        <v>0</v>
      </c>
      <c r="K400" s="16">
        <f t="shared" si="495"/>
        <v>0</v>
      </c>
      <c r="L400" s="16">
        <f t="shared" si="495"/>
        <v>0</v>
      </c>
      <c r="M400" s="16">
        <f t="shared" si="495"/>
        <v>0</v>
      </c>
      <c r="N400" s="16">
        <f t="shared" si="495"/>
        <v>0</v>
      </c>
      <c r="O400" s="16">
        <f t="shared" si="495"/>
        <v>0</v>
      </c>
      <c r="P400" s="16">
        <f t="shared" si="495"/>
        <v>0</v>
      </c>
      <c r="Q400" s="16">
        <f t="shared" si="495"/>
        <v>0</v>
      </c>
      <c r="R400" s="16">
        <f t="shared" ref="R400:AF400" si="500">R371</f>
        <v>0</v>
      </c>
      <c r="S400" s="16">
        <f t="shared" si="500"/>
        <v>0</v>
      </c>
      <c r="T400" s="16">
        <f t="shared" si="500"/>
        <v>0</v>
      </c>
      <c r="U400" s="16">
        <f t="shared" si="500"/>
        <v>0</v>
      </c>
      <c r="V400" s="16">
        <f t="shared" si="500"/>
        <v>0</v>
      </c>
      <c r="W400" s="16">
        <f t="shared" si="500"/>
        <v>0</v>
      </c>
      <c r="X400" s="16">
        <f t="shared" si="500"/>
        <v>0</v>
      </c>
      <c r="Y400" s="16">
        <f t="shared" si="500"/>
        <v>0</v>
      </c>
      <c r="Z400" s="16">
        <f t="shared" si="500"/>
        <v>0</v>
      </c>
      <c r="AA400" s="16">
        <f t="shared" si="500"/>
        <v>0</v>
      </c>
      <c r="AB400" s="16">
        <f t="shared" si="500"/>
        <v>0</v>
      </c>
      <c r="AC400" s="16">
        <f t="shared" si="500"/>
        <v>0</v>
      </c>
      <c r="AD400" s="16">
        <f t="shared" si="500"/>
        <v>0</v>
      </c>
      <c r="AE400" s="16">
        <f t="shared" si="500"/>
        <v>0</v>
      </c>
      <c r="AF400" s="16">
        <f t="shared" si="500"/>
        <v>0</v>
      </c>
      <c r="AG400" s="5"/>
      <c r="AH400" s="5"/>
      <c r="AI400" s="5"/>
      <c r="AJ400" s="5"/>
      <c r="AK400" s="5"/>
      <c r="AL400" s="5"/>
      <c r="AM400" s="5"/>
      <c r="AN400" s="5"/>
      <c r="AO400" s="5"/>
      <c r="AP400" s="5"/>
    </row>
    <row r="401" spans="2:42" ht="30" x14ac:dyDescent="0.25">
      <c r="B401" s="8" t="s">
        <v>37</v>
      </c>
      <c r="C401" s="16">
        <f t="shared" si="497"/>
        <v>0</v>
      </c>
      <c r="D401" s="16">
        <f t="shared" si="495"/>
        <v>0</v>
      </c>
      <c r="E401" s="16">
        <f t="shared" si="495"/>
        <v>0</v>
      </c>
      <c r="F401" s="16">
        <f t="shared" si="495"/>
        <v>0</v>
      </c>
      <c r="G401" s="16">
        <f t="shared" si="495"/>
        <v>0</v>
      </c>
      <c r="H401" s="16">
        <f t="shared" si="495"/>
        <v>0</v>
      </c>
      <c r="I401" s="16">
        <f t="shared" si="495"/>
        <v>0</v>
      </c>
      <c r="J401" s="16">
        <f t="shared" si="495"/>
        <v>0</v>
      </c>
      <c r="K401" s="16">
        <f t="shared" si="495"/>
        <v>0</v>
      </c>
      <c r="L401" s="16">
        <f t="shared" si="495"/>
        <v>0</v>
      </c>
      <c r="M401" s="16">
        <f t="shared" si="495"/>
        <v>0</v>
      </c>
      <c r="N401" s="16">
        <f t="shared" si="495"/>
        <v>0</v>
      </c>
      <c r="O401" s="16">
        <f t="shared" si="495"/>
        <v>0</v>
      </c>
      <c r="P401" s="16">
        <f t="shared" si="495"/>
        <v>0</v>
      </c>
      <c r="Q401" s="16">
        <f t="shared" si="495"/>
        <v>0</v>
      </c>
      <c r="R401" s="16">
        <f t="shared" ref="R401:AF401" si="501">R372</f>
        <v>0</v>
      </c>
      <c r="S401" s="16">
        <f t="shared" si="501"/>
        <v>0</v>
      </c>
      <c r="T401" s="16">
        <f t="shared" si="501"/>
        <v>0</v>
      </c>
      <c r="U401" s="16">
        <f t="shared" si="501"/>
        <v>0</v>
      </c>
      <c r="V401" s="16">
        <f t="shared" si="501"/>
        <v>0</v>
      </c>
      <c r="W401" s="16">
        <f t="shared" si="501"/>
        <v>0</v>
      </c>
      <c r="X401" s="16">
        <f t="shared" si="501"/>
        <v>0</v>
      </c>
      <c r="Y401" s="16">
        <f t="shared" si="501"/>
        <v>0</v>
      </c>
      <c r="Z401" s="16">
        <f t="shared" si="501"/>
        <v>0</v>
      </c>
      <c r="AA401" s="16">
        <f t="shared" si="501"/>
        <v>0</v>
      </c>
      <c r="AB401" s="16">
        <f t="shared" si="501"/>
        <v>0</v>
      </c>
      <c r="AC401" s="16">
        <f t="shared" si="501"/>
        <v>0</v>
      </c>
      <c r="AD401" s="16">
        <f t="shared" si="501"/>
        <v>0</v>
      </c>
      <c r="AE401" s="16">
        <f t="shared" si="501"/>
        <v>0</v>
      </c>
      <c r="AF401" s="16">
        <f t="shared" si="501"/>
        <v>0</v>
      </c>
      <c r="AG401" s="5"/>
      <c r="AH401" s="5"/>
      <c r="AI401" s="5"/>
      <c r="AJ401" s="5"/>
      <c r="AK401" s="5"/>
      <c r="AL401" s="5"/>
      <c r="AM401" s="5"/>
      <c r="AN401" s="5"/>
      <c r="AO401" s="5"/>
      <c r="AP401" s="5"/>
    </row>
    <row r="402" spans="2:42" ht="15" x14ac:dyDescent="0.25">
      <c r="B402" s="23" t="s">
        <v>38</v>
      </c>
      <c r="C402" s="19">
        <f>C403+C404+C405+C406</f>
        <v>1839123.9329896909</v>
      </c>
      <c r="D402" s="19">
        <f t="shared" ref="D402:Q402" si="502">D403+D404+D405+D406</f>
        <v>2048123.5824742275</v>
      </c>
      <c r="E402" s="19">
        <f t="shared" si="502"/>
        <v>2395352.7097938149</v>
      </c>
      <c r="F402" s="19">
        <f t="shared" si="502"/>
        <v>2741378.2150731962</v>
      </c>
      <c r="G402" s="19">
        <f t="shared" si="502"/>
        <v>3087457.4259199882</v>
      </c>
      <c r="H402" s="19">
        <f t="shared" si="502"/>
        <v>3433546.0492271911</v>
      </c>
      <c r="I402" s="19">
        <f t="shared" si="502"/>
        <v>3779641.1250797794</v>
      </c>
      <c r="J402" s="19">
        <f t="shared" si="502"/>
        <v>4125740.9550974765</v>
      </c>
      <c r="K402" s="19">
        <f t="shared" si="502"/>
        <v>4471845.4636546392</v>
      </c>
      <c r="L402" s="19">
        <f t="shared" si="502"/>
        <v>4817953.5230287211</v>
      </c>
      <c r="M402" s="19">
        <f t="shared" si="502"/>
        <v>5164066.2063951744</v>
      </c>
      <c r="N402" s="19">
        <f t="shared" si="502"/>
        <v>5510184.716091766</v>
      </c>
      <c r="O402" s="19">
        <f t="shared" si="502"/>
        <v>5856310.1881835721</v>
      </c>
      <c r="P402" s="19">
        <f t="shared" si="502"/>
        <v>6202443.8733290024</v>
      </c>
      <c r="Q402" s="19">
        <f t="shared" si="502"/>
        <v>6548585.7300296379</v>
      </c>
      <c r="R402" s="19">
        <f t="shared" ref="R402:AF402" si="503">R403+R404+R405+R406</f>
        <v>6894736.4354189206</v>
      </c>
      <c r="S402" s="19">
        <f t="shared" si="503"/>
        <v>7240897.803280754</v>
      </c>
      <c r="T402" s="19">
        <f t="shared" si="503"/>
        <v>7587071.6659994191</v>
      </c>
      <c r="U402" s="19">
        <f t="shared" si="503"/>
        <v>7933259.3493071981</v>
      </c>
      <c r="V402" s="19">
        <f t="shared" si="503"/>
        <v>8279463.1522012008</v>
      </c>
      <c r="W402" s="19">
        <f t="shared" si="503"/>
        <v>8625684.5536793284</v>
      </c>
      <c r="X402" s="19">
        <f t="shared" si="503"/>
        <v>8971927.0432029702</v>
      </c>
      <c r="Y402" s="19">
        <f t="shared" si="503"/>
        <v>9318192.0130312108</v>
      </c>
      <c r="Z402" s="19">
        <f t="shared" si="503"/>
        <v>9664482.0887156706</v>
      </c>
      <c r="AA402" s="19">
        <f t="shared" si="503"/>
        <v>10010799.103941979</v>
      </c>
      <c r="AB402" s="19">
        <f t="shared" si="503"/>
        <v>10357143.941367818</v>
      </c>
      <c r="AC402" s="19">
        <f t="shared" si="503"/>
        <v>10703518.610592097</v>
      </c>
      <c r="AD402" s="19">
        <f t="shared" si="503"/>
        <v>11049923.501400014</v>
      </c>
      <c r="AE402" s="19">
        <f t="shared" si="503"/>
        <v>11396361.214346431</v>
      </c>
      <c r="AF402" s="19">
        <f t="shared" si="503"/>
        <v>11742831.00991514</v>
      </c>
      <c r="AG402" s="5"/>
      <c r="AH402" s="5"/>
      <c r="AI402" s="5"/>
      <c r="AJ402" s="5"/>
      <c r="AK402" s="5"/>
      <c r="AL402" s="5"/>
      <c r="AM402" s="5"/>
      <c r="AN402" s="5"/>
      <c r="AO402" s="5"/>
      <c r="AP402" s="5"/>
    </row>
    <row r="403" spans="2:42" ht="15" x14ac:dyDescent="0.25">
      <c r="B403" s="8" t="s">
        <v>39</v>
      </c>
      <c r="C403" s="16">
        <f>C199/365*założenia!$C231/(założenia!$C207/365)</f>
        <v>50511.966494845365</v>
      </c>
      <c r="D403" s="16">
        <f>D199/365*założenia!$C231/(założenia!$C207/365)</f>
        <v>50961.791237113408</v>
      </c>
      <c r="E403" s="16">
        <f>E199/365*założenia!$C231/(założenia!$C207/365)</f>
        <v>52030.854896907214</v>
      </c>
      <c r="F403" s="16">
        <f>F199/365*założenia!$C231/(założenia!$C207/365)</f>
        <v>52498.107536597934</v>
      </c>
      <c r="G403" s="16">
        <f>G199/365*założenia!$C231/(założenia!$C207/365)</f>
        <v>52992.21295999382</v>
      </c>
      <c r="H403" s="16">
        <f>H199/365*założenia!$C231/(założenia!$C207/365)</f>
        <v>53491.024613595291</v>
      </c>
      <c r="I403" s="16">
        <f>I199/365*założenia!$C231/(założenia!$C207/365)</f>
        <v>53993.062539889346</v>
      </c>
      <c r="J403" s="16">
        <f>J199/365*założenia!$C231/(założenia!$C207/365)</f>
        <v>54497.477548738214</v>
      </c>
      <c r="K403" s="16">
        <f>K199/365*założenia!$C231/(założenia!$C207/365)</f>
        <v>55004.231827319381</v>
      </c>
      <c r="L403" s="16">
        <f>L199/365*założenia!$C231/(założenia!$C207/365)</f>
        <v>55512.761514360616</v>
      </c>
      <c r="M403" s="16">
        <f>M199/365*założenia!$C231/(założenia!$C207/365)</f>
        <v>56023.603197587458</v>
      </c>
      <c r="N403" s="16">
        <f>N199/365*założenia!$C231/(założenia!$C207/365)</f>
        <v>56537.358045882786</v>
      </c>
      <c r="O403" s="16">
        <f>O199/365*założenia!$C231/(założenia!$C207/365)</f>
        <v>57054.594091786064</v>
      </c>
      <c r="P403" s="16">
        <f>P199/365*założenia!$C231/(założenia!$C207/365)</f>
        <v>57575.936664500405</v>
      </c>
      <c r="Q403" s="16">
        <f>Q199/365*założenia!$C231/(założenia!$C207/365)</f>
        <v>58101.365014817762</v>
      </c>
      <c r="R403" s="16">
        <f>R199/365*założenia!$C231/(założenia!$C207/365)</f>
        <v>58631.217709459459</v>
      </c>
      <c r="S403" s="16">
        <f>S199/365*założenia!$C231/(założenia!$C207/365)</f>
        <v>59166.401640375865</v>
      </c>
      <c r="T403" s="16">
        <f>T199/365*założenia!$C231/(założenia!$C207/365)</f>
        <v>59707.832999708458</v>
      </c>
      <c r="U403" s="16">
        <f>U199/365*założenia!$C231/(założenia!$C207/365)</f>
        <v>60256.174653597191</v>
      </c>
      <c r="V403" s="16">
        <f>V199/365*założenia!$C231/(założenia!$C207/365)</f>
        <v>60812.576100598963</v>
      </c>
      <c r="W403" s="16">
        <f>W199/365*założenia!$C231/(założenia!$C207/365)</f>
        <v>61377.776839663158</v>
      </c>
      <c r="X403" s="16">
        <f>X199/365*założenia!$C231/(założenia!$C207/365)</f>
        <v>61953.521601483</v>
      </c>
      <c r="Y403" s="16">
        <f>Y199/365*założenia!$C231/(założenia!$C207/365)</f>
        <v>62540.506515602872</v>
      </c>
      <c r="Z403" s="16">
        <f>Z199/365*założenia!$C231/(założenia!$C207/365)</f>
        <v>63140.044357833569</v>
      </c>
      <c r="AA403" s="16">
        <f>AA199/365*założenia!$C231/(założenia!$C207/365)</f>
        <v>63753.051970986919</v>
      </c>
      <c r="AB403" s="16">
        <f>AB199/365*założenia!$C231/(założenia!$C207/365)</f>
        <v>64379.970683906518</v>
      </c>
      <c r="AC403" s="16">
        <f>AC199/365*założenia!$C231/(założenia!$C207/365)</f>
        <v>65021.805296045597</v>
      </c>
      <c r="AD403" s="16">
        <f>AD199/365*założenia!$C231/(założenia!$C207/365)</f>
        <v>65678.750700004966</v>
      </c>
      <c r="AE403" s="16">
        <f>AE199/365*założenia!$C231/(założenia!$C207/365)</f>
        <v>66352.107173213371</v>
      </c>
      <c r="AF403" s="16">
        <f>AF199/365*założenia!$C231/(założenia!$C207/365)</f>
        <v>67041.504957568482</v>
      </c>
      <c r="AG403" s="5"/>
      <c r="AH403" s="5"/>
      <c r="AI403" s="5"/>
      <c r="AJ403" s="5"/>
      <c r="AK403" s="5"/>
      <c r="AL403" s="5"/>
      <c r="AM403" s="5"/>
      <c r="AN403" s="5"/>
      <c r="AO403" s="5"/>
      <c r="AP403" s="5"/>
    </row>
    <row r="404" spans="2:42" ht="15" x14ac:dyDescent="0.25">
      <c r="B404" s="8" t="s">
        <v>40</v>
      </c>
      <c r="C404" s="16">
        <f>C199/365*założenia!$C232/(założenia!$C207/365)</f>
        <v>80819.146391752583</v>
      </c>
      <c r="D404" s="16">
        <f>D199/365*założenia!$C232/(założenia!$C207/365)</f>
        <v>81538.865979381444</v>
      </c>
      <c r="E404" s="16">
        <f>E199/365*założenia!$C232/(założenia!$C207/365)</f>
        <v>83249.36783505154</v>
      </c>
      <c r="F404" s="16">
        <f>F199/365*założenia!$C232/(założenia!$C207/365)</f>
        <v>83996.972058556697</v>
      </c>
      <c r="G404" s="16">
        <f>G199/365*założenia!$C232/(założenia!$C207/365)</f>
        <v>84787.5407359901</v>
      </c>
      <c r="H404" s="16">
        <f>H199/365*założenia!$C232/(założenia!$C207/365)</f>
        <v>85585.639381752466</v>
      </c>
      <c r="I404" s="16">
        <f>I199/365*założenia!$C232/(założenia!$C207/365)</f>
        <v>86388.900063822963</v>
      </c>
      <c r="J404" s="16">
        <f>J199/365*założenia!$C232/(założenia!$C207/365)</f>
        <v>87195.964077981145</v>
      </c>
      <c r="K404" s="16">
        <f>K199/365*założenia!$C232/(założenia!$C207/365)</f>
        <v>88006.77092371101</v>
      </c>
      <c r="L404" s="16">
        <f>L199/365*założenia!$C232/(założenia!$C207/365)</f>
        <v>88820.418422976989</v>
      </c>
      <c r="M404" s="16">
        <f>M199/365*założenia!$C232/(założenia!$C207/365)</f>
        <v>89637.765116139941</v>
      </c>
      <c r="N404" s="16">
        <f>N199/365*założenia!$C232/(założenia!$C207/365)</f>
        <v>90459.772873412454</v>
      </c>
      <c r="O404" s="16">
        <f>O199/365*założenia!$C232/(założenia!$C207/365)</f>
        <v>91287.350546857706</v>
      </c>
      <c r="P404" s="16">
        <f>P199/365*założenia!$C232/(założenia!$C207/365)</f>
        <v>92121.498663200648</v>
      </c>
      <c r="Q404" s="16">
        <f>Q199/365*założenia!$C232/(założenia!$C207/365)</f>
        <v>92962.184023708411</v>
      </c>
      <c r="R404" s="16">
        <f>R199/365*założenia!$C232/(założenia!$C207/365)</f>
        <v>93809.948335135137</v>
      </c>
      <c r="S404" s="16">
        <f>S199/365*założenia!$C232/(założenia!$C207/365)</f>
        <v>94666.242624601393</v>
      </c>
      <c r="T404" s="16">
        <f>T199/365*założenia!$C232/(założenia!$C207/365)</f>
        <v>95532.532799533539</v>
      </c>
      <c r="U404" s="16">
        <f>U199/365*założenia!$C232/(założenia!$C207/365)</f>
        <v>96409.87944575552</v>
      </c>
      <c r="V404" s="16">
        <f>V199/365*założenia!$C232/(założenia!$C207/365)</f>
        <v>97300.121760958325</v>
      </c>
      <c r="W404" s="16">
        <f>W199/365*założenia!$C232/(założenia!$C207/365)</f>
        <v>98204.44294346105</v>
      </c>
      <c r="X404" s="16">
        <f>X199/365*założenia!$C232/(założenia!$C207/365)</f>
        <v>99125.634562372812</v>
      </c>
      <c r="Y404" s="16">
        <f>Y199/365*założenia!$C232/(założenia!$C207/365)</f>
        <v>100064.8104249646</v>
      </c>
      <c r="Z404" s="16">
        <f>Z199/365*założenia!$C232/(założenia!$C207/365)</f>
        <v>101024.07097253369</v>
      </c>
      <c r="AA404" s="16">
        <f>AA199/365*założenia!$C232/(założenia!$C207/365)</f>
        <v>102004.88315357908</v>
      </c>
      <c r="AB404" s="16">
        <f>AB199/365*założenia!$C232/(założenia!$C207/365)</f>
        <v>103007.95309425042</v>
      </c>
      <c r="AC404" s="16">
        <f>AC199/365*założenia!$C232/(założenia!$C207/365)</f>
        <v>104034.88847367294</v>
      </c>
      <c r="AD404" s="16">
        <f>AD199/365*założenia!$C232/(założenia!$C207/365)</f>
        <v>105086.00112000795</v>
      </c>
      <c r="AE404" s="16">
        <f>AE199/365*założenia!$C232/(założenia!$C207/365)</f>
        <v>106163.37147714141</v>
      </c>
      <c r="AF404" s="16">
        <f>AF199/365*założenia!$C232/(założenia!$C207/365)</f>
        <v>107266.40793210958</v>
      </c>
      <c r="AG404" s="5"/>
      <c r="AH404" s="5"/>
      <c r="AI404" s="5"/>
      <c r="AJ404" s="5"/>
      <c r="AK404" s="5"/>
      <c r="AL404" s="5"/>
      <c r="AM404" s="5"/>
      <c r="AN404" s="5"/>
      <c r="AO404" s="5"/>
      <c r="AP404" s="5"/>
    </row>
    <row r="405" spans="2:42" ht="15" x14ac:dyDescent="0.25">
      <c r="B405" s="8" t="s">
        <v>41</v>
      </c>
      <c r="C405" s="16">
        <f>C729</f>
        <v>1707792.8201030931</v>
      </c>
      <c r="D405" s="16">
        <f t="shared" ref="D405:Q405" si="504">D729</f>
        <v>1915622.9252577326</v>
      </c>
      <c r="E405" s="16">
        <f t="shared" si="504"/>
        <v>2260072.4870618563</v>
      </c>
      <c r="F405" s="16">
        <f t="shared" si="504"/>
        <v>2604883.1354780416</v>
      </c>
      <c r="G405" s="16">
        <f t="shared" si="504"/>
        <v>2949677.6722240043</v>
      </c>
      <c r="H405" s="16">
        <f t="shared" si="504"/>
        <v>3294469.3852318432</v>
      </c>
      <c r="I405" s="16">
        <f t="shared" si="504"/>
        <v>3639259.162476067</v>
      </c>
      <c r="J405" s="16">
        <f t="shared" si="504"/>
        <v>3984047.5134707573</v>
      </c>
      <c r="K405" s="16">
        <f t="shared" si="504"/>
        <v>4328834.4609036092</v>
      </c>
      <c r="L405" s="16">
        <f t="shared" si="504"/>
        <v>4673620.3430913836</v>
      </c>
      <c r="M405" s="16">
        <f t="shared" si="504"/>
        <v>5018404.8380814474</v>
      </c>
      <c r="N405" s="16">
        <f t="shared" si="504"/>
        <v>5363187.5851724707</v>
      </c>
      <c r="O405" s="16">
        <f t="shared" si="504"/>
        <v>5707968.2435449287</v>
      </c>
      <c r="P405" s="16">
        <f t="shared" si="504"/>
        <v>6052746.4380013011</v>
      </c>
      <c r="Q405" s="16">
        <f t="shared" si="504"/>
        <v>6397522.1809911113</v>
      </c>
      <c r="R405" s="16">
        <f t="shared" ref="R405:AF405" si="505">R729</f>
        <v>6742295.2693743259</v>
      </c>
      <c r="S405" s="16">
        <f t="shared" si="505"/>
        <v>7087065.1590157766</v>
      </c>
      <c r="T405" s="16">
        <f t="shared" si="505"/>
        <v>7431831.3002001774</v>
      </c>
      <c r="U405" s="16">
        <f t="shared" si="505"/>
        <v>7776593.295207845</v>
      </c>
      <c r="V405" s="16">
        <f t="shared" si="505"/>
        <v>8121350.4543396439</v>
      </c>
      <c r="W405" s="16">
        <f t="shared" si="505"/>
        <v>8466102.3338962048</v>
      </c>
      <c r="X405" s="16">
        <f t="shared" si="505"/>
        <v>8810847.8870391138</v>
      </c>
      <c r="Y405" s="16">
        <f t="shared" si="505"/>
        <v>9155586.6960906424</v>
      </c>
      <c r="Z405" s="16">
        <f t="shared" si="505"/>
        <v>9500317.9733853042</v>
      </c>
      <c r="AA405" s="16">
        <f t="shared" si="505"/>
        <v>9845041.1688174121</v>
      </c>
      <c r="AB405" s="16">
        <f t="shared" si="505"/>
        <v>10189756.01758966</v>
      </c>
      <c r="AC405" s="16">
        <f t="shared" si="505"/>
        <v>10534461.916822378</v>
      </c>
      <c r="AD405" s="16">
        <f t="shared" si="505"/>
        <v>10879158.749580001</v>
      </c>
      <c r="AE405" s="16">
        <f t="shared" si="505"/>
        <v>11223845.735696077</v>
      </c>
      <c r="AF405" s="16">
        <f t="shared" si="505"/>
        <v>11568523.097025461</v>
      </c>
      <c r="AG405" s="5"/>
      <c r="AH405" s="5"/>
      <c r="AI405" s="5"/>
      <c r="AJ405" s="5"/>
      <c r="AK405" s="5"/>
      <c r="AL405" s="5"/>
      <c r="AM405" s="5"/>
      <c r="AN405" s="5"/>
      <c r="AO405" s="5"/>
      <c r="AP405" s="5"/>
    </row>
    <row r="406" spans="2:42" ht="30" x14ac:dyDescent="0.25">
      <c r="B406" s="8" t="s">
        <v>42</v>
      </c>
      <c r="C406" s="16">
        <f>C377</f>
        <v>0</v>
      </c>
      <c r="D406" s="16">
        <f t="shared" ref="D406:Q406" si="506">D377</f>
        <v>0</v>
      </c>
      <c r="E406" s="16">
        <f t="shared" si="506"/>
        <v>0</v>
      </c>
      <c r="F406" s="16">
        <f t="shared" si="506"/>
        <v>0</v>
      </c>
      <c r="G406" s="16">
        <f t="shared" si="506"/>
        <v>0</v>
      </c>
      <c r="H406" s="16">
        <f t="shared" si="506"/>
        <v>0</v>
      </c>
      <c r="I406" s="16">
        <f t="shared" si="506"/>
        <v>0</v>
      </c>
      <c r="J406" s="16">
        <f t="shared" si="506"/>
        <v>0</v>
      </c>
      <c r="K406" s="16">
        <f t="shared" si="506"/>
        <v>0</v>
      </c>
      <c r="L406" s="16">
        <f t="shared" si="506"/>
        <v>0</v>
      </c>
      <c r="M406" s="16">
        <f t="shared" si="506"/>
        <v>0</v>
      </c>
      <c r="N406" s="16">
        <f t="shared" si="506"/>
        <v>0</v>
      </c>
      <c r="O406" s="16">
        <f t="shared" si="506"/>
        <v>0</v>
      </c>
      <c r="P406" s="16">
        <f t="shared" si="506"/>
        <v>0</v>
      </c>
      <c r="Q406" s="16">
        <f t="shared" si="506"/>
        <v>0</v>
      </c>
      <c r="R406" s="16">
        <f t="shared" ref="R406:AF406" si="507">R377</f>
        <v>0</v>
      </c>
      <c r="S406" s="16">
        <f t="shared" si="507"/>
        <v>0</v>
      </c>
      <c r="T406" s="16">
        <f t="shared" si="507"/>
        <v>0</v>
      </c>
      <c r="U406" s="16">
        <f t="shared" si="507"/>
        <v>0</v>
      </c>
      <c r="V406" s="16">
        <f t="shared" si="507"/>
        <v>0</v>
      </c>
      <c r="W406" s="16">
        <f t="shared" si="507"/>
        <v>0</v>
      </c>
      <c r="X406" s="16">
        <f t="shared" si="507"/>
        <v>0</v>
      </c>
      <c r="Y406" s="16">
        <f t="shared" si="507"/>
        <v>0</v>
      </c>
      <c r="Z406" s="16">
        <f t="shared" si="507"/>
        <v>0</v>
      </c>
      <c r="AA406" s="16">
        <f t="shared" si="507"/>
        <v>0</v>
      </c>
      <c r="AB406" s="16">
        <f t="shared" si="507"/>
        <v>0</v>
      </c>
      <c r="AC406" s="16">
        <f t="shared" si="507"/>
        <v>0</v>
      </c>
      <c r="AD406" s="16">
        <f t="shared" si="507"/>
        <v>0</v>
      </c>
      <c r="AE406" s="16">
        <f t="shared" si="507"/>
        <v>0</v>
      </c>
      <c r="AF406" s="16">
        <f t="shared" si="507"/>
        <v>0</v>
      </c>
      <c r="AG406" s="5"/>
      <c r="AH406" s="5"/>
      <c r="AI406" s="5"/>
      <c r="AJ406" s="5"/>
      <c r="AK406" s="5"/>
      <c r="AL406" s="5"/>
      <c r="AM406" s="5"/>
      <c r="AN406" s="5"/>
      <c r="AO406" s="5"/>
      <c r="AP406" s="5"/>
    </row>
    <row r="407" spans="2:42" ht="15" x14ac:dyDescent="0.25">
      <c r="B407" s="23" t="s">
        <v>43</v>
      </c>
      <c r="C407" s="19">
        <f>C396+C402</f>
        <v>61639123.932989694</v>
      </c>
      <c r="D407" s="19">
        <f t="shared" ref="D407:Q407" si="508">D396+D402</f>
        <v>61648123.582474224</v>
      </c>
      <c r="E407" s="19">
        <f t="shared" si="508"/>
        <v>61795352.709793814</v>
      </c>
      <c r="F407" s="19">
        <f t="shared" si="508"/>
        <v>61941378.215073198</v>
      </c>
      <c r="G407" s="19">
        <f t="shared" si="508"/>
        <v>62087457.425919987</v>
      </c>
      <c r="H407" s="19">
        <f t="shared" si="508"/>
        <v>62233546.049227193</v>
      </c>
      <c r="I407" s="19">
        <f t="shared" si="508"/>
        <v>62379641.125079781</v>
      </c>
      <c r="J407" s="19">
        <f t="shared" si="508"/>
        <v>62525740.955097474</v>
      </c>
      <c r="K407" s="19">
        <f t="shared" si="508"/>
        <v>62671845.463654637</v>
      </c>
      <c r="L407" s="19">
        <f t="shared" si="508"/>
        <v>62817953.523028724</v>
      </c>
      <c r="M407" s="19">
        <f t="shared" si="508"/>
        <v>62964066.206395172</v>
      </c>
      <c r="N407" s="19">
        <f t="shared" si="508"/>
        <v>63110184.716091767</v>
      </c>
      <c r="O407" s="19">
        <f t="shared" si="508"/>
        <v>63256310.188183576</v>
      </c>
      <c r="P407" s="19">
        <f t="shared" si="508"/>
        <v>63402443.873328999</v>
      </c>
      <c r="Q407" s="19">
        <f t="shared" si="508"/>
        <v>63548585.730029635</v>
      </c>
      <c r="R407" s="19">
        <f t="shared" ref="R407:AF407" si="509">R396+R402</f>
        <v>63694736.435418919</v>
      </c>
      <c r="S407" s="19">
        <f t="shared" si="509"/>
        <v>63840897.803280756</v>
      </c>
      <c r="T407" s="19">
        <f t="shared" si="509"/>
        <v>63987071.66599942</v>
      </c>
      <c r="U407" s="19">
        <f t="shared" si="509"/>
        <v>64133259.349307194</v>
      </c>
      <c r="V407" s="19">
        <f t="shared" si="509"/>
        <v>64279463.152201198</v>
      </c>
      <c r="W407" s="19">
        <f t="shared" si="509"/>
        <v>64425684.553679332</v>
      </c>
      <c r="X407" s="19">
        <f t="shared" si="509"/>
        <v>64571927.043202966</v>
      </c>
      <c r="Y407" s="19">
        <f t="shared" si="509"/>
        <v>64718192.013031214</v>
      </c>
      <c r="Z407" s="19">
        <f t="shared" si="509"/>
        <v>64864482.088715672</v>
      </c>
      <c r="AA407" s="19">
        <f t="shared" si="509"/>
        <v>65010799.103941977</v>
      </c>
      <c r="AB407" s="19">
        <f t="shared" si="509"/>
        <v>65157143.94136782</v>
      </c>
      <c r="AC407" s="19">
        <f t="shared" si="509"/>
        <v>65303518.610592097</v>
      </c>
      <c r="AD407" s="19">
        <f t="shared" si="509"/>
        <v>65449923.501400016</v>
      </c>
      <c r="AE407" s="19">
        <f t="shared" si="509"/>
        <v>65596361.214346431</v>
      </c>
      <c r="AF407" s="19">
        <f t="shared" si="509"/>
        <v>65742831.009915143</v>
      </c>
      <c r="AG407" s="5"/>
      <c r="AH407" s="5"/>
      <c r="AI407" s="5"/>
      <c r="AJ407" s="5"/>
      <c r="AK407" s="5"/>
      <c r="AL407" s="5"/>
      <c r="AM407" s="5"/>
      <c r="AN407" s="5"/>
      <c r="AO407" s="5"/>
      <c r="AP407" s="5"/>
    </row>
    <row r="408" spans="2:42" ht="15" x14ac:dyDescent="0.25">
      <c r="B408" s="23" t="s">
        <v>44</v>
      </c>
      <c r="C408" s="19">
        <f>C409+C410+C411+C412+C413+C414+C415+C416</f>
        <v>61538100</v>
      </c>
      <c r="D408" s="19">
        <f t="shared" ref="D408:Q408" si="510">D409+D410+D411+D412+D413+D414+D415+D416</f>
        <v>61546200</v>
      </c>
      <c r="E408" s="19">
        <f t="shared" si="510"/>
        <v>61691291</v>
      </c>
      <c r="F408" s="19">
        <f t="shared" si="510"/>
        <v>61836382</v>
      </c>
      <c r="G408" s="19">
        <f t="shared" si="510"/>
        <v>61981473</v>
      </c>
      <c r="H408" s="19">
        <f t="shared" si="510"/>
        <v>62126564</v>
      </c>
      <c r="I408" s="19">
        <f t="shared" si="510"/>
        <v>62271655</v>
      </c>
      <c r="J408" s="19">
        <f t="shared" si="510"/>
        <v>62416746</v>
      </c>
      <c r="K408" s="19">
        <f t="shared" si="510"/>
        <v>62561837</v>
      </c>
      <c r="L408" s="19">
        <f t="shared" si="510"/>
        <v>62706928</v>
      </c>
      <c r="M408" s="19">
        <f t="shared" si="510"/>
        <v>62852019</v>
      </c>
      <c r="N408" s="19">
        <f t="shared" si="510"/>
        <v>62997110</v>
      </c>
      <c r="O408" s="19">
        <f t="shared" si="510"/>
        <v>63142201</v>
      </c>
      <c r="P408" s="19">
        <f t="shared" si="510"/>
        <v>63287292</v>
      </c>
      <c r="Q408" s="19">
        <f t="shared" si="510"/>
        <v>63432383</v>
      </c>
      <c r="R408" s="19">
        <f t="shared" ref="R408:AF408" si="511">R409+R410+R411+R412+R413+R414+R415+R416</f>
        <v>63577474</v>
      </c>
      <c r="S408" s="19">
        <f t="shared" si="511"/>
        <v>63722565</v>
      </c>
      <c r="T408" s="19">
        <f t="shared" si="511"/>
        <v>63867656</v>
      </c>
      <c r="U408" s="19">
        <f t="shared" si="511"/>
        <v>64012747</v>
      </c>
      <c r="V408" s="19">
        <f t="shared" si="511"/>
        <v>64157838</v>
      </c>
      <c r="W408" s="19">
        <f t="shared" si="511"/>
        <v>64302929</v>
      </c>
      <c r="X408" s="19">
        <f t="shared" si="511"/>
        <v>64448020</v>
      </c>
      <c r="Y408" s="19">
        <f t="shared" si="511"/>
        <v>64593111</v>
      </c>
      <c r="Z408" s="19">
        <f t="shared" si="511"/>
        <v>64738202</v>
      </c>
      <c r="AA408" s="19">
        <f t="shared" si="511"/>
        <v>64883293</v>
      </c>
      <c r="AB408" s="19">
        <f t="shared" si="511"/>
        <v>65028384</v>
      </c>
      <c r="AC408" s="19">
        <f t="shared" si="511"/>
        <v>65173475</v>
      </c>
      <c r="AD408" s="19">
        <f t="shared" si="511"/>
        <v>65318566</v>
      </c>
      <c r="AE408" s="19">
        <f t="shared" si="511"/>
        <v>65463657</v>
      </c>
      <c r="AF408" s="19">
        <f t="shared" si="511"/>
        <v>65608748</v>
      </c>
      <c r="AG408" s="5"/>
      <c r="AH408" s="5"/>
      <c r="AI408" s="5"/>
      <c r="AJ408" s="5"/>
      <c r="AK408" s="5"/>
      <c r="AL408" s="5"/>
      <c r="AM408" s="5"/>
      <c r="AN408" s="5"/>
      <c r="AO408" s="5"/>
      <c r="AP408" s="5"/>
    </row>
    <row r="409" spans="2:42" ht="15" x14ac:dyDescent="0.25">
      <c r="B409" s="8" t="s">
        <v>45</v>
      </c>
      <c r="C409" s="16">
        <f>założenia!C237+założenia!C243</f>
        <v>61530000</v>
      </c>
      <c r="D409" s="16">
        <f>C409+C415</f>
        <v>61538100</v>
      </c>
      <c r="E409" s="16">
        <f t="shared" ref="E409:Q409" si="512">D409+D415</f>
        <v>61546200</v>
      </c>
      <c r="F409" s="16">
        <f t="shared" si="512"/>
        <v>61691291</v>
      </c>
      <c r="G409" s="16">
        <f t="shared" si="512"/>
        <v>61836382</v>
      </c>
      <c r="H409" s="16">
        <f t="shared" si="512"/>
        <v>61981473</v>
      </c>
      <c r="I409" s="16">
        <f t="shared" si="512"/>
        <v>62126564</v>
      </c>
      <c r="J409" s="16">
        <f t="shared" si="512"/>
        <v>62271655</v>
      </c>
      <c r="K409" s="16">
        <f t="shared" si="512"/>
        <v>62416746</v>
      </c>
      <c r="L409" s="16">
        <f t="shared" si="512"/>
        <v>62561837</v>
      </c>
      <c r="M409" s="16">
        <f t="shared" si="512"/>
        <v>62706928</v>
      </c>
      <c r="N409" s="16">
        <f t="shared" si="512"/>
        <v>62852019</v>
      </c>
      <c r="O409" s="16">
        <f t="shared" si="512"/>
        <v>62997110</v>
      </c>
      <c r="P409" s="16">
        <f t="shared" si="512"/>
        <v>63142201</v>
      </c>
      <c r="Q409" s="16">
        <f t="shared" si="512"/>
        <v>63287292</v>
      </c>
      <c r="R409" s="16">
        <f t="shared" ref="R409" si="513">Q409+Q415</f>
        <v>63432383</v>
      </c>
      <c r="S409" s="16">
        <f t="shared" ref="S409" si="514">R409+R415</f>
        <v>63577474</v>
      </c>
      <c r="T409" s="16">
        <f t="shared" ref="T409" si="515">S409+S415</f>
        <v>63722565</v>
      </c>
      <c r="U409" s="16">
        <f t="shared" ref="U409" si="516">T409+T415</f>
        <v>63867656</v>
      </c>
      <c r="V409" s="16">
        <f t="shared" ref="V409" si="517">U409+U415</f>
        <v>64012747</v>
      </c>
      <c r="W409" s="16">
        <f t="shared" ref="W409" si="518">V409+V415</f>
        <v>64157838</v>
      </c>
      <c r="X409" s="16">
        <f t="shared" ref="X409" si="519">W409+W415</f>
        <v>64302929</v>
      </c>
      <c r="Y409" s="16">
        <f t="shared" ref="Y409" si="520">X409+X415</f>
        <v>64448020</v>
      </c>
      <c r="Z409" s="16">
        <f t="shared" ref="Z409" si="521">Y409+Y415</f>
        <v>64593111</v>
      </c>
      <c r="AA409" s="16">
        <f t="shared" ref="AA409" si="522">Z409+Z415</f>
        <v>64738202</v>
      </c>
      <c r="AB409" s="16">
        <f t="shared" ref="AB409" si="523">AA409+AA415</f>
        <v>64883293</v>
      </c>
      <c r="AC409" s="16">
        <f t="shared" ref="AC409" si="524">AB409+AB415</f>
        <v>65028384</v>
      </c>
      <c r="AD409" s="16">
        <f t="shared" ref="AD409" si="525">AC409+AC415</f>
        <v>65173475</v>
      </c>
      <c r="AE409" s="16">
        <f t="shared" ref="AE409" si="526">AD409+AD415</f>
        <v>65318566</v>
      </c>
      <c r="AF409" s="16">
        <f t="shared" ref="AF409" si="527">AE409+AE415</f>
        <v>65463657</v>
      </c>
      <c r="AG409" s="5"/>
      <c r="AH409" s="5"/>
      <c r="AI409" s="5"/>
      <c r="AJ409" s="5"/>
      <c r="AK409" s="5"/>
      <c r="AL409" s="5"/>
      <c r="AM409" s="5"/>
      <c r="AN409" s="5"/>
      <c r="AO409" s="5"/>
      <c r="AP409" s="5"/>
    </row>
    <row r="410" spans="2:42" ht="30" x14ac:dyDescent="0.25">
      <c r="B410" s="8" t="s">
        <v>46</v>
      </c>
      <c r="C410" s="16">
        <f>C381</f>
        <v>0</v>
      </c>
      <c r="D410" s="16">
        <f t="shared" ref="D410:Q414" si="528">D381</f>
        <v>0</v>
      </c>
      <c r="E410" s="16">
        <f t="shared" si="528"/>
        <v>0</v>
      </c>
      <c r="F410" s="16">
        <f t="shared" si="528"/>
        <v>0</v>
      </c>
      <c r="G410" s="16">
        <f t="shared" si="528"/>
        <v>0</v>
      </c>
      <c r="H410" s="16">
        <f t="shared" si="528"/>
        <v>0</v>
      </c>
      <c r="I410" s="16">
        <f t="shared" si="528"/>
        <v>0</v>
      </c>
      <c r="J410" s="16">
        <f t="shared" si="528"/>
        <v>0</v>
      </c>
      <c r="K410" s="16">
        <f t="shared" si="528"/>
        <v>0</v>
      </c>
      <c r="L410" s="16">
        <f t="shared" si="528"/>
        <v>0</v>
      </c>
      <c r="M410" s="16">
        <f t="shared" si="528"/>
        <v>0</v>
      </c>
      <c r="N410" s="16">
        <f t="shared" si="528"/>
        <v>0</v>
      </c>
      <c r="O410" s="16">
        <f t="shared" si="528"/>
        <v>0</v>
      </c>
      <c r="P410" s="16">
        <f t="shared" si="528"/>
        <v>0</v>
      </c>
      <c r="Q410" s="16">
        <f t="shared" si="528"/>
        <v>0</v>
      </c>
      <c r="R410" s="16">
        <f t="shared" ref="R410:AF410" si="529">R381</f>
        <v>0</v>
      </c>
      <c r="S410" s="16">
        <f t="shared" si="529"/>
        <v>0</v>
      </c>
      <c r="T410" s="16">
        <f t="shared" si="529"/>
        <v>0</v>
      </c>
      <c r="U410" s="16">
        <f t="shared" si="529"/>
        <v>0</v>
      </c>
      <c r="V410" s="16">
        <f t="shared" si="529"/>
        <v>0</v>
      </c>
      <c r="W410" s="16">
        <f t="shared" si="529"/>
        <v>0</v>
      </c>
      <c r="X410" s="16">
        <f t="shared" si="529"/>
        <v>0</v>
      </c>
      <c r="Y410" s="16">
        <f t="shared" si="529"/>
        <v>0</v>
      </c>
      <c r="Z410" s="16">
        <f t="shared" si="529"/>
        <v>0</v>
      </c>
      <c r="AA410" s="16">
        <f t="shared" si="529"/>
        <v>0</v>
      </c>
      <c r="AB410" s="16">
        <f t="shared" si="529"/>
        <v>0</v>
      </c>
      <c r="AC410" s="16">
        <f t="shared" si="529"/>
        <v>0</v>
      </c>
      <c r="AD410" s="16">
        <f t="shared" si="529"/>
        <v>0</v>
      </c>
      <c r="AE410" s="16">
        <f t="shared" si="529"/>
        <v>0</v>
      </c>
      <c r="AF410" s="16">
        <f t="shared" si="529"/>
        <v>0</v>
      </c>
      <c r="AG410" s="5"/>
      <c r="AH410" s="5"/>
      <c r="AI410" s="5"/>
      <c r="AJ410" s="5"/>
      <c r="AK410" s="5"/>
      <c r="AL410" s="5"/>
      <c r="AM410" s="5"/>
      <c r="AN410" s="5"/>
      <c r="AO410" s="5"/>
      <c r="AP410" s="5"/>
    </row>
    <row r="411" spans="2:42" ht="15" x14ac:dyDescent="0.25">
      <c r="B411" s="8" t="s">
        <v>149</v>
      </c>
      <c r="C411" s="16">
        <f t="shared" ref="C411:Q414" si="530">C382</f>
        <v>0</v>
      </c>
      <c r="D411" s="16">
        <f t="shared" si="530"/>
        <v>0</v>
      </c>
      <c r="E411" s="16">
        <f t="shared" si="530"/>
        <v>0</v>
      </c>
      <c r="F411" s="16">
        <f t="shared" si="530"/>
        <v>0</v>
      </c>
      <c r="G411" s="16">
        <f t="shared" si="530"/>
        <v>0</v>
      </c>
      <c r="H411" s="16">
        <f t="shared" si="530"/>
        <v>0</v>
      </c>
      <c r="I411" s="16">
        <f t="shared" si="530"/>
        <v>0</v>
      </c>
      <c r="J411" s="16">
        <f t="shared" si="530"/>
        <v>0</v>
      </c>
      <c r="K411" s="16">
        <f t="shared" si="530"/>
        <v>0</v>
      </c>
      <c r="L411" s="16">
        <f t="shared" si="530"/>
        <v>0</v>
      </c>
      <c r="M411" s="16">
        <f t="shared" si="530"/>
        <v>0</v>
      </c>
      <c r="N411" s="16">
        <f t="shared" si="530"/>
        <v>0</v>
      </c>
      <c r="O411" s="16">
        <f t="shared" si="530"/>
        <v>0</v>
      </c>
      <c r="P411" s="16">
        <f t="shared" si="530"/>
        <v>0</v>
      </c>
      <c r="Q411" s="16">
        <f t="shared" si="530"/>
        <v>0</v>
      </c>
      <c r="R411" s="16">
        <f t="shared" ref="R411:AF411" si="531">R382</f>
        <v>0</v>
      </c>
      <c r="S411" s="16">
        <f t="shared" si="531"/>
        <v>0</v>
      </c>
      <c r="T411" s="16">
        <f t="shared" si="531"/>
        <v>0</v>
      </c>
      <c r="U411" s="16">
        <f t="shared" si="531"/>
        <v>0</v>
      </c>
      <c r="V411" s="16">
        <f t="shared" si="531"/>
        <v>0</v>
      </c>
      <c r="W411" s="16">
        <f t="shared" si="531"/>
        <v>0</v>
      </c>
      <c r="X411" s="16">
        <f t="shared" si="531"/>
        <v>0</v>
      </c>
      <c r="Y411" s="16">
        <f t="shared" si="531"/>
        <v>0</v>
      </c>
      <c r="Z411" s="16">
        <f t="shared" si="531"/>
        <v>0</v>
      </c>
      <c r="AA411" s="16">
        <f t="shared" si="531"/>
        <v>0</v>
      </c>
      <c r="AB411" s="16">
        <f t="shared" si="531"/>
        <v>0</v>
      </c>
      <c r="AC411" s="16">
        <f t="shared" si="531"/>
        <v>0</v>
      </c>
      <c r="AD411" s="16">
        <f t="shared" si="531"/>
        <v>0</v>
      </c>
      <c r="AE411" s="16">
        <f t="shared" si="531"/>
        <v>0</v>
      </c>
      <c r="AF411" s="16">
        <f t="shared" si="531"/>
        <v>0</v>
      </c>
      <c r="AG411" s="5"/>
      <c r="AH411" s="5"/>
      <c r="AI411" s="5"/>
      <c r="AJ411" s="5"/>
      <c r="AK411" s="5"/>
      <c r="AL411" s="5"/>
      <c r="AM411" s="5"/>
      <c r="AN411" s="5"/>
      <c r="AO411" s="5"/>
      <c r="AP411" s="5"/>
    </row>
    <row r="412" spans="2:42" ht="15" x14ac:dyDescent="0.25">
      <c r="B412" s="8" t="s">
        <v>47</v>
      </c>
      <c r="C412" s="16">
        <f t="shared" si="530"/>
        <v>0</v>
      </c>
      <c r="D412" s="16">
        <f t="shared" si="528"/>
        <v>0</v>
      </c>
      <c r="E412" s="16">
        <f t="shared" si="528"/>
        <v>0</v>
      </c>
      <c r="F412" s="16">
        <f t="shared" si="528"/>
        <v>0</v>
      </c>
      <c r="G412" s="16">
        <f t="shared" si="528"/>
        <v>0</v>
      </c>
      <c r="H412" s="16">
        <f t="shared" si="528"/>
        <v>0</v>
      </c>
      <c r="I412" s="16">
        <f t="shared" si="528"/>
        <v>0</v>
      </c>
      <c r="J412" s="16">
        <f t="shared" si="528"/>
        <v>0</v>
      </c>
      <c r="K412" s="16">
        <f t="shared" si="528"/>
        <v>0</v>
      </c>
      <c r="L412" s="16">
        <f t="shared" si="528"/>
        <v>0</v>
      </c>
      <c r="M412" s="16">
        <f t="shared" si="528"/>
        <v>0</v>
      </c>
      <c r="N412" s="16">
        <f t="shared" si="528"/>
        <v>0</v>
      </c>
      <c r="O412" s="16">
        <f t="shared" si="528"/>
        <v>0</v>
      </c>
      <c r="P412" s="16">
        <f t="shared" si="528"/>
        <v>0</v>
      </c>
      <c r="Q412" s="16">
        <f t="shared" si="528"/>
        <v>0</v>
      </c>
      <c r="R412" s="16">
        <f t="shared" ref="R412:AF412" si="532">R383</f>
        <v>0</v>
      </c>
      <c r="S412" s="16">
        <f t="shared" si="532"/>
        <v>0</v>
      </c>
      <c r="T412" s="16">
        <f t="shared" si="532"/>
        <v>0</v>
      </c>
      <c r="U412" s="16">
        <f t="shared" si="532"/>
        <v>0</v>
      </c>
      <c r="V412" s="16">
        <f t="shared" si="532"/>
        <v>0</v>
      </c>
      <c r="W412" s="16">
        <f t="shared" si="532"/>
        <v>0</v>
      </c>
      <c r="X412" s="16">
        <f t="shared" si="532"/>
        <v>0</v>
      </c>
      <c r="Y412" s="16">
        <f t="shared" si="532"/>
        <v>0</v>
      </c>
      <c r="Z412" s="16">
        <f t="shared" si="532"/>
        <v>0</v>
      </c>
      <c r="AA412" s="16">
        <f t="shared" si="532"/>
        <v>0</v>
      </c>
      <c r="AB412" s="16">
        <f t="shared" si="532"/>
        <v>0</v>
      </c>
      <c r="AC412" s="16">
        <f t="shared" si="532"/>
        <v>0</v>
      </c>
      <c r="AD412" s="16">
        <f t="shared" si="532"/>
        <v>0</v>
      </c>
      <c r="AE412" s="16">
        <f t="shared" si="532"/>
        <v>0</v>
      </c>
      <c r="AF412" s="16">
        <f t="shared" si="532"/>
        <v>0</v>
      </c>
      <c r="AG412" s="5"/>
      <c r="AH412" s="5"/>
      <c r="AI412" s="5"/>
      <c r="AJ412" s="5"/>
      <c r="AK412" s="5"/>
      <c r="AL412" s="5"/>
      <c r="AM412" s="5"/>
      <c r="AN412" s="5"/>
      <c r="AO412" s="5"/>
      <c r="AP412" s="5"/>
    </row>
    <row r="413" spans="2:42" ht="15" x14ac:dyDescent="0.25">
      <c r="B413" s="8" t="s">
        <v>48</v>
      </c>
      <c r="C413" s="16">
        <f t="shared" si="530"/>
        <v>0</v>
      </c>
      <c r="D413" s="16">
        <f t="shared" si="528"/>
        <v>0</v>
      </c>
      <c r="E413" s="16">
        <f t="shared" si="528"/>
        <v>0</v>
      </c>
      <c r="F413" s="16">
        <f t="shared" si="528"/>
        <v>0</v>
      </c>
      <c r="G413" s="16">
        <f t="shared" si="528"/>
        <v>0</v>
      </c>
      <c r="H413" s="16">
        <f t="shared" si="528"/>
        <v>0</v>
      </c>
      <c r="I413" s="16">
        <f t="shared" si="528"/>
        <v>0</v>
      </c>
      <c r="J413" s="16">
        <f t="shared" si="528"/>
        <v>0</v>
      </c>
      <c r="K413" s="16">
        <f t="shared" si="528"/>
        <v>0</v>
      </c>
      <c r="L413" s="16">
        <f t="shared" si="528"/>
        <v>0</v>
      </c>
      <c r="M413" s="16">
        <f t="shared" si="528"/>
        <v>0</v>
      </c>
      <c r="N413" s="16">
        <f t="shared" si="528"/>
        <v>0</v>
      </c>
      <c r="O413" s="16">
        <f t="shared" si="528"/>
        <v>0</v>
      </c>
      <c r="P413" s="16">
        <f t="shared" si="528"/>
        <v>0</v>
      </c>
      <c r="Q413" s="16">
        <f t="shared" si="528"/>
        <v>0</v>
      </c>
      <c r="R413" s="16">
        <f t="shared" ref="R413:AF413" si="533">R384</f>
        <v>0</v>
      </c>
      <c r="S413" s="16">
        <f t="shared" si="533"/>
        <v>0</v>
      </c>
      <c r="T413" s="16">
        <f t="shared" si="533"/>
        <v>0</v>
      </c>
      <c r="U413" s="16">
        <f t="shared" si="533"/>
        <v>0</v>
      </c>
      <c r="V413" s="16">
        <f t="shared" si="533"/>
        <v>0</v>
      </c>
      <c r="W413" s="16">
        <f t="shared" si="533"/>
        <v>0</v>
      </c>
      <c r="X413" s="16">
        <f t="shared" si="533"/>
        <v>0</v>
      </c>
      <c r="Y413" s="16">
        <f t="shared" si="533"/>
        <v>0</v>
      </c>
      <c r="Z413" s="16">
        <f t="shared" si="533"/>
        <v>0</v>
      </c>
      <c r="AA413" s="16">
        <f t="shared" si="533"/>
        <v>0</v>
      </c>
      <c r="AB413" s="16">
        <f t="shared" si="533"/>
        <v>0</v>
      </c>
      <c r="AC413" s="16">
        <f t="shared" si="533"/>
        <v>0</v>
      </c>
      <c r="AD413" s="16">
        <f t="shared" si="533"/>
        <v>0</v>
      </c>
      <c r="AE413" s="16">
        <f t="shared" si="533"/>
        <v>0</v>
      </c>
      <c r="AF413" s="16">
        <f t="shared" si="533"/>
        <v>0</v>
      </c>
      <c r="AG413" s="5"/>
      <c r="AH413" s="5"/>
      <c r="AI413" s="5"/>
      <c r="AJ413" s="5"/>
      <c r="AK413" s="5"/>
      <c r="AL413" s="5"/>
      <c r="AM413" s="5"/>
      <c r="AN413" s="5"/>
      <c r="AO413" s="5"/>
      <c r="AP413" s="5"/>
    </row>
    <row r="414" spans="2:42" ht="15" x14ac:dyDescent="0.25">
      <c r="B414" s="8" t="s">
        <v>49</v>
      </c>
      <c r="C414" s="16">
        <f t="shared" si="530"/>
        <v>0</v>
      </c>
      <c r="D414" s="16">
        <f t="shared" si="528"/>
        <v>0</v>
      </c>
      <c r="E414" s="16">
        <f t="shared" si="528"/>
        <v>0</v>
      </c>
      <c r="F414" s="16">
        <f t="shared" si="528"/>
        <v>0</v>
      </c>
      <c r="G414" s="16">
        <f t="shared" si="528"/>
        <v>0</v>
      </c>
      <c r="H414" s="16">
        <f t="shared" si="528"/>
        <v>0</v>
      </c>
      <c r="I414" s="16">
        <f t="shared" si="528"/>
        <v>0</v>
      </c>
      <c r="J414" s="16">
        <f t="shared" si="528"/>
        <v>0</v>
      </c>
      <c r="K414" s="16">
        <f t="shared" si="528"/>
        <v>0</v>
      </c>
      <c r="L414" s="16">
        <f t="shared" si="528"/>
        <v>0</v>
      </c>
      <c r="M414" s="16">
        <f t="shared" si="528"/>
        <v>0</v>
      </c>
      <c r="N414" s="16">
        <f t="shared" si="528"/>
        <v>0</v>
      </c>
      <c r="O414" s="16">
        <f t="shared" si="528"/>
        <v>0</v>
      </c>
      <c r="P414" s="16">
        <f t="shared" si="528"/>
        <v>0</v>
      </c>
      <c r="Q414" s="16">
        <f t="shared" si="528"/>
        <v>0</v>
      </c>
      <c r="R414" s="16">
        <f t="shared" ref="R414:AF414" si="534">R385</f>
        <v>0</v>
      </c>
      <c r="S414" s="16">
        <f t="shared" si="534"/>
        <v>0</v>
      </c>
      <c r="T414" s="16">
        <f t="shared" si="534"/>
        <v>0</v>
      </c>
      <c r="U414" s="16">
        <f t="shared" si="534"/>
        <v>0</v>
      </c>
      <c r="V414" s="16">
        <f t="shared" si="534"/>
        <v>0</v>
      </c>
      <c r="W414" s="16">
        <f t="shared" si="534"/>
        <v>0</v>
      </c>
      <c r="X414" s="16">
        <f t="shared" si="534"/>
        <v>0</v>
      </c>
      <c r="Y414" s="16">
        <f t="shared" si="534"/>
        <v>0</v>
      </c>
      <c r="Z414" s="16">
        <f t="shared" si="534"/>
        <v>0</v>
      </c>
      <c r="AA414" s="16">
        <f t="shared" si="534"/>
        <v>0</v>
      </c>
      <c r="AB414" s="16">
        <f t="shared" si="534"/>
        <v>0</v>
      </c>
      <c r="AC414" s="16">
        <f t="shared" si="534"/>
        <v>0</v>
      </c>
      <c r="AD414" s="16">
        <f t="shared" si="534"/>
        <v>0</v>
      </c>
      <c r="AE414" s="16">
        <f t="shared" si="534"/>
        <v>0</v>
      </c>
      <c r="AF414" s="16">
        <f t="shared" si="534"/>
        <v>0</v>
      </c>
      <c r="AG414" s="5"/>
      <c r="AH414" s="5"/>
      <c r="AI414" s="5"/>
      <c r="AJ414" s="5"/>
      <c r="AK414" s="5"/>
      <c r="AL414" s="5"/>
      <c r="AM414" s="5"/>
      <c r="AN414" s="5"/>
      <c r="AO414" s="5"/>
      <c r="AP414" s="5"/>
    </row>
    <row r="415" spans="2:42" ht="15" x14ac:dyDescent="0.25">
      <c r="B415" s="8" t="s">
        <v>50</v>
      </c>
      <c r="C415" s="16">
        <f t="shared" ref="C415:Q415" si="535">C211</f>
        <v>8100</v>
      </c>
      <c r="D415" s="16">
        <f t="shared" si="535"/>
        <v>8100</v>
      </c>
      <c r="E415" s="16">
        <f t="shared" si="535"/>
        <v>145091</v>
      </c>
      <c r="F415" s="16">
        <f t="shared" si="535"/>
        <v>145091</v>
      </c>
      <c r="G415" s="16">
        <f t="shared" si="535"/>
        <v>145091</v>
      </c>
      <c r="H415" s="16">
        <f t="shared" si="535"/>
        <v>145091</v>
      </c>
      <c r="I415" s="16">
        <f t="shared" si="535"/>
        <v>145091</v>
      </c>
      <c r="J415" s="16">
        <f t="shared" si="535"/>
        <v>145091</v>
      </c>
      <c r="K415" s="16">
        <f t="shared" si="535"/>
        <v>145091</v>
      </c>
      <c r="L415" s="16">
        <f t="shared" si="535"/>
        <v>145091</v>
      </c>
      <c r="M415" s="16">
        <f t="shared" si="535"/>
        <v>145091</v>
      </c>
      <c r="N415" s="16">
        <f t="shared" si="535"/>
        <v>145091</v>
      </c>
      <c r="O415" s="16">
        <f t="shared" si="535"/>
        <v>145091</v>
      </c>
      <c r="P415" s="16">
        <f t="shared" si="535"/>
        <v>145091</v>
      </c>
      <c r="Q415" s="16">
        <f t="shared" si="535"/>
        <v>145091</v>
      </c>
      <c r="R415" s="16">
        <f t="shared" ref="R415:AF415" si="536">R211</f>
        <v>145091</v>
      </c>
      <c r="S415" s="16">
        <f t="shared" si="536"/>
        <v>145091</v>
      </c>
      <c r="T415" s="16">
        <f t="shared" si="536"/>
        <v>145091</v>
      </c>
      <c r="U415" s="16">
        <f t="shared" si="536"/>
        <v>145091</v>
      </c>
      <c r="V415" s="16">
        <f t="shared" si="536"/>
        <v>145091</v>
      </c>
      <c r="W415" s="16">
        <f t="shared" si="536"/>
        <v>145091</v>
      </c>
      <c r="X415" s="16">
        <f t="shared" si="536"/>
        <v>145091</v>
      </c>
      <c r="Y415" s="16">
        <f t="shared" si="536"/>
        <v>145091</v>
      </c>
      <c r="Z415" s="16">
        <f t="shared" si="536"/>
        <v>145091</v>
      </c>
      <c r="AA415" s="16">
        <f t="shared" si="536"/>
        <v>145091</v>
      </c>
      <c r="AB415" s="16">
        <f t="shared" si="536"/>
        <v>145091</v>
      </c>
      <c r="AC415" s="16">
        <f t="shared" si="536"/>
        <v>145091</v>
      </c>
      <c r="AD415" s="16">
        <f t="shared" si="536"/>
        <v>145091</v>
      </c>
      <c r="AE415" s="16">
        <f t="shared" si="536"/>
        <v>145091</v>
      </c>
      <c r="AF415" s="16">
        <f t="shared" si="536"/>
        <v>145090.99999999627</v>
      </c>
      <c r="AG415" s="5"/>
      <c r="AH415" s="5"/>
      <c r="AI415" s="5"/>
      <c r="AJ415" s="5"/>
      <c r="AK415" s="5"/>
      <c r="AL415" s="5"/>
      <c r="AM415" s="5"/>
      <c r="AN415" s="5"/>
      <c r="AO415" s="5"/>
      <c r="AP415" s="5"/>
    </row>
    <row r="416" spans="2:42" ht="30" x14ac:dyDescent="0.25">
      <c r="B416" s="8" t="s">
        <v>51</v>
      </c>
      <c r="C416" s="16">
        <f>C387</f>
        <v>0</v>
      </c>
      <c r="D416" s="16">
        <f t="shared" ref="D416:Q416" si="537">D387</f>
        <v>0</v>
      </c>
      <c r="E416" s="16">
        <f t="shared" si="537"/>
        <v>0</v>
      </c>
      <c r="F416" s="16">
        <f t="shared" si="537"/>
        <v>0</v>
      </c>
      <c r="G416" s="16">
        <f t="shared" si="537"/>
        <v>0</v>
      </c>
      <c r="H416" s="16">
        <f t="shared" si="537"/>
        <v>0</v>
      </c>
      <c r="I416" s="16">
        <f t="shared" si="537"/>
        <v>0</v>
      </c>
      <c r="J416" s="16">
        <f t="shared" si="537"/>
        <v>0</v>
      </c>
      <c r="K416" s="16">
        <f t="shared" si="537"/>
        <v>0</v>
      </c>
      <c r="L416" s="16">
        <f t="shared" si="537"/>
        <v>0</v>
      </c>
      <c r="M416" s="16">
        <f t="shared" si="537"/>
        <v>0</v>
      </c>
      <c r="N416" s="16">
        <f t="shared" si="537"/>
        <v>0</v>
      </c>
      <c r="O416" s="16">
        <f t="shared" si="537"/>
        <v>0</v>
      </c>
      <c r="P416" s="16">
        <f t="shared" si="537"/>
        <v>0</v>
      </c>
      <c r="Q416" s="16">
        <f t="shared" si="537"/>
        <v>0</v>
      </c>
      <c r="R416" s="16">
        <f t="shared" ref="R416:AF416" si="538">R387</f>
        <v>0</v>
      </c>
      <c r="S416" s="16">
        <f t="shared" si="538"/>
        <v>0</v>
      </c>
      <c r="T416" s="16">
        <f t="shared" si="538"/>
        <v>0</v>
      </c>
      <c r="U416" s="16">
        <f t="shared" si="538"/>
        <v>0</v>
      </c>
      <c r="V416" s="16">
        <f t="shared" si="538"/>
        <v>0</v>
      </c>
      <c r="W416" s="16">
        <f t="shared" si="538"/>
        <v>0</v>
      </c>
      <c r="X416" s="16">
        <f t="shared" si="538"/>
        <v>0</v>
      </c>
      <c r="Y416" s="16">
        <f t="shared" si="538"/>
        <v>0</v>
      </c>
      <c r="Z416" s="16">
        <f t="shared" si="538"/>
        <v>0</v>
      </c>
      <c r="AA416" s="16">
        <f t="shared" si="538"/>
        <v>0</v>
      </c>
      <c r="AB416" s="16">
        <f t="shared" si="538"/>
        <v>0</v>
      </c>
      <c r="AC416" s="16">
        <f t="shared" si="538"/>
        <v>0</v>
      </c>
      <c r="AD416" s="16">
        <f t="shared" si="538"/>
        <v>0</v>
      </c>
      <c r="AE416" s="16">
        <f t="shared" si="538"/>
        <v>0</v>
      </c>
      <c r="AF416" s="16">
        <f t="shared" si="538"/>
        <v>0</v>
      </c>
      <c r="AG416" s="5"/>
      <c r="AH416" s="5"/>
      <c r="AI416" s="5"/>
      <c r="AJ416" s="5"/>
      <c r="AK416" s="5"/>
      <c r="AL416" s="5"/>
      <c r="AM416" s="5"/>
      <c r="AN416" s="5"/>
      <c r="AO416" s="5"/>
      <c r="AP416" s="5"/>
    </row>
    <row r="417" spans="2:42" ht="30" x14ac:dyDescent="0.25">
      <c r="B417" s="23" t="s">
        <v>52</v>
      </c>
      <c r="C417" s="19">
        <f>C418+C419+C420+C421</f>
        <v>101023.93298969073</v>
      </c>
      <c r="D417" s="19">
        <f t="shared" ref="D417:Q417" si="539">D418+D419+D420+D421</f>
        <v>101923.58247422682</v>
      </c>
      <c r="E417" s="19">
        <f t="shared" si="539"/>
        <v>104061.70979381443</v>
      </c>
      <c r="F417" s="19">
        <f t="shared" si="539"/>
        <v>104996.21507319587</v>
      </c>
      <c r="G417" s="19">
        <f t="shared" si="539"/>
        <v>105984.42591998764</v>
      </c>
      <c r="H417" s="19">
        <f t="shared" si="539"/>
        <v>106982.04922719058</v>
      </c>
      <c r="I417" s="19">
        <f t="shared" si="539"/>
        <v>107986.12507977869</v>
      </c>
      <c r="J417" s="19">
        <f t="shared" si="539"/>
        <v>108994.95509747643</v>
      </c>
      <c r="K417" s="19">
        <f t="shared" si="539"/>
        <v>110008.46365463876</v>
      </c>
      <c r="L417" s="19">
        <f t="shared" si="539"/>
        <v>111025.52302872123</v>
      </c>
      <c r="M417" s="19">
        <f t="shared" si="539"/>
        <v>112047.20639517492</v>
      </c>
      <c r="N417" s="19">
        <f t="shared" si="539"/>
        <v>113074.71609176557</v>
      </c>
      <c r="O417" s="19">
        <f t="shared" si="539"/>
        <v>114109.18818357213</v>
      </c>
      <c r="P417" s="19">
        <f t="shared" si="539"/>
        <v>115151.87332900081</v>
      </c>
      <c r="Q417" s="19">
        <f t="shared" si="539"/>
        <v>116202.73002963552</v>
      </c>
      <c r="R417" s="19">
        <f t="shared" ref="R417:AF417" si="540">R418+R419+R420+R421</f>
        <v>117262.43541891892</v>
      </c>
      <c r="S417" s="19">
        <f t="shared" si="540"/>
        <v>118332.80328075173</v>
      </c>
      <c r="T417" s="19">
        <f t="shared" si="540"/>
        <v>119415.66599941692</v>
      </c>
      <c r="U417" s="19">
        <f t="shared" si="540"/>
        <v>120512.34930719438</v>
      </c>
      <c r="V417" s="19">
        <f t="shared" si="540"/>
        <v>121625.15220119793</v>
      </c>
      <c r="W417" s="19">
        <f t="shared" si="540"/>
        <v>122755.55367932632</v>
      </c>
      <c r="X417" s="19">
        <f t="shared" si="540"/>
        <v>123907.043202966</v>
      </c>
      <c r="Y417" s="19">
        <f t="shared" si="540"/>
        <v>125081.01303120574</v>
      </c>
      <c r="Z417" s="19">
        <f t="shared" si="540"/>
        <v>126280.08871566714</v>
      </c>
      <c r="AA417" s="19">
        <f t="shared" si="540"/>
        <v>127506.10394197384</v>
      </c>
      <c r="AB417" s="19">
        <f t="shared" si="540"/>
        <v>128759.94136781304</v>
      </c>
      <c r="AC417" s="19">
        <f t="shared" si="540"/>
        <v>130043.61059209119</v>
      </c>
      <c r="AD417" s="19">
        <f t="shared" si="540"/>
        <v>131357.50140000993</v>
      </c>
      <c r="AE417" s="19">
        <f t="shared" si="540"/>
        <v>132704.21434642674</v>
      </c>
      <c r="AF417" s="19">
        <f t="shared" si="540"/>
        <v>134083.00991513696</v>
      </c>
      <c r="AG417" s="5"/>
      <c r="AH417" s="5"/>
      <c r="AI417" s="5"/>
      <c r="AJ417" s="5"/>
      <c r="AK417" s="5"/>
      <c r="AL417" s="5"/>
      <c r="AM417" s="5"/>
      <c r="AN417" s="5"/>
      <c r="AO417" s="5"/>
      <c r="AP417" s="5"/>
    </row>
    <row r="418" spans="2:42" ht="15" x14ac:dyDescent="0.25">
      <c r="B418" s="8" t="s">
        <v>53</v>
      </c>
      <c r="C418" s="16">
        <f>C389</f>
        <v>0</v>
      </c>
      <c r="D418" s="16">
        <f t="shared" ref="D418:Q421" si="541">D389</f>
        <v>0</v>
      </c>
      <c r="E418" s="16">
        <f t="shared" si="541"/>
        <v>0</v>
      </c>
      <c r="F418" s="16">
        <f t="shared" si="541"/>
        <v>0</v>
      </c>
      <c r="G418" s="16">
        <f t="shared" si="541"/>
        <v>0</v>
      </c>
      <c r="H418" s="16">
        <f t="shared" si="541"/>
        <v>0</v>
      </c>
      <c r="I418" s="16">
        <f t="shared" si="541"/>
        <v>0</v>
      </c>
      <c r="J418" s="16">
        <f t="shared" si="541"/>
        <v>0</v>
      </c>
      <c r="K418" s="16">
        <f t="shared" si="541"/>
        <v>0</v>
      </c>
      <c r="L418" s="16">
        <f t="shared" si="541"/>
        <v>0</v>
      </c>
      <c r="M418" s="16">
        <f t="shared" si="541"/>
        <v>0</v>
      </c>
      <c r="N418" s="16">
        <f t="shared" si="541"/>
        <v>0</v>
      </c>
      <c r="O418" s="16">
        <f t="shared" si="541"/>
        <v>0</v>
      </c>
      <c r="P418" s="16">
        <f t="shared" si="541"/>
        <v>0</v>
      </c>
      <c r="Q418" s="16">
        <f t="shared" si="541"/>
        <v>0</v>
      </c>
      <c r="R418" s="16">
        <f t="shared" ref="R418:AF418" si="542">R389</f>
        <v>0</v>
      </c>
      <c r="S418" s="16">
        <f t="shared" si="542"/>
        <v>0</v>
      </c>
      <c r="T418" s="16">
        <f t="shared" si="542"/>
        <v>0</v>
      </c>
      <c r="U418" s="16">
        <f t="shared" si="542"/>
        <v>0</v>
      </c>
      <c r="V418" s="16">
        <f t="shared" si="542"/>
        <v>0</v>
      </c>
      <c r="W418" s="16">
        <f t="shared" si="542"/>
        <v>0</v>
      </c>
      <c r="X418" s="16">
        <f t="shared" si="542"/>
        <v>0</v>
      </c>
      <c r="Y418" s="16">
        <f t="shared" si="542"/>
        <v>0</v>
      </c>
      <c r="Z418" s="16">
        <f t="shared" si="542"/>
        <v>0</v>
      </c>
      <c r="AA418" s="16">
        <f t="shared" si="542"/>
        <v>0</v>
      </c>
      <c r="AB418" s="16">
        <f t="shared" si="542"/>
        <v>0</v>
      </c>
      <c r="AC418" s="16">
        <f t="shared" si="542"/>
        <v>0</v>
      </c>
      <c r="AD418" s="16">
        <f t="shared" si="542"/>
        <v>0</v>
      </c>
      <c r="AE418" s="16">
        <f t="shared" si="542"/>
        <v>0</v>
      </c>
      <c r="AF418" s="16">
        <f t="shared" si="542"/>
        <v>0</v>
      </c>
      <c r="AG418" s="5"/>
      <c r="AH418" s="5"/>
      <c r="AI418" s="5"/>
      <c r="AJ418" s="5"/>
      <c r="AK418" s="5"/>
      <c r="AL418" s="5"/>
      <c r="AM418" s="5"/>
      <c r="AN418" s="5"/>
      <c r="AO418" s="5"/>
      <c r="AP418" s="5"/>
    </row>
    <row r="419" spans="2:42" ht="15" x14ac:dyDescent="0.25">
      <c r="B419" s="8" t="s">
        <v>54</v>
      </c>
      <c r="C419" s="16">
        <f t="shared" ref="C419:Q421" si="543">C390</f>
        <v>0</v>
      </c>
      <c r="D419" s="16">
        <f t="shared" si="543"/>
        <v>0</v>
      </c>
      <c r="E419" s="16">
        <f t="shared" si="543"/>
        <v>0</v>
      </c>
      <c r="F419" s="16">
        <f t="shared" si="543"/>
        <v>0</v>
      </c>
      <c r="G419" s="16">
        <f t="shared" si="543"/>
        <v>0</v>
      </c>
      <c r="H419" s="16">
        <f t="shared" si="543"/>
        <v>0</v>
      </c>
      <c r="I419" s="16">
        <f t="shared" si="543"/>
        <v>0</v>
      </c>
      <c r="J419" s="16">
        <f t="shared" si="543"/>
        <v>0</v>
      </c>
      <c r="K419" s="16">
        <f t="shared" si="543"/>
        <v>0</v>
      </c>
      <c r="L419" s="16">
        <f t="shared" si="543"/>
        <v>0</v>
      </c>
      <c r="M419" s="16">
        <f t="shared" si="543"/>
        <v>0</v>
      </c>
      <c r="N419" s="16">
        <f t="shared" si="543"/>
        <v>0</v>
      </c>
      <c r="O419" s="16">
        <f t="shared" si="543"/>
        <v>0</v>
      </c>
      <c r="P419" s="16">
        <f t="shared" si="543"/>
        <v>0</v>
      </c>
      <c r="Q419" s="16">
        <f t="shared" si="543"/>
        <v>0</v>
      </c>
      <c r="R419" s="16">
        <f t="shared" ref="R419:AF419" si="544">R390</f>
        <v>0</v>
      </c>
      <c r="S419" s="16">
        <f t="shared" si="544"/>
        <v>0</v>
      </c>
      <c r="T419" s="16">
        <f t="shared" si="544"/>
        <v>0</v>
      </c>
      <c r="U419" s="16">
        <f t="shared" si="544"/>
        <v>0</v>
      </c>
      <c r="V419" s="16">
        <f t="shared" si="544"/>
        <v>0</v>
      </c>
      <c r="W419" s="16">
        <f t="shared" si="544"/>
        <v>0</v>
      </c>
      <c r="X419" s="16">
        <f t="shared" si="544"/>
        <v>0</v>
      </c>
      <c r="Y419" s="16">
        <f t="shared" si="544"/>
        <v>0</v>
      </c>
      <c r="Z419" s="16">
        <f t="shared" si="544"/>
        <v>0</v>
      </c>
      <c r="AA419" s="16">
        <f t="shared" si="544"/>
        <v>0</v>
      </c>
      <c r="AB419" s="16">
        <f t="shared" si="544"/>
        <v>0</v>
      </c>
      <c r="AC419" s="16">
        <f t="shared" si="544"/>
        <v>0</v>
      </c>
      <c r="AD419" s="16">
        <f t="shared" si="544"/>
        <v>0</v>
      </c>
      <c r="AE419" s="16">
        <f t="shared" si="544"/>
        <v>0</v>
      </c>
      <c r="AF419" s="16">
        <f t="shared" si="544"/>
        <v>0</v>
      </c>
      <c r="AG419" s="5"/>
      <c r="AH419" s="5"/>
      <c r="AI419" s="5"/>
      <c r="AJ419" s="5"/>
      <c r="AK419" s="5"/>
      <c r="AL419" s="5"/>
      <c r="AM419" s="5"/>
      <c r="AN419" s="5"/>
      <c r="AO419" s="5"/>
      <c r="AP419" s="5"/>
    </row>
    <row r="420" spans="2:42" ht="15" x14ac:dyDescent="0.25">
      <c r="B420" s="8" t="s">
        <v>55</v>
      </c>
      <c r="C420" s="16">
        <f>C199/365*założenia!$C248/(założenia!$C207/365)</f>
        <v>101023.93298969073</v>
      </c>
      <c r="D420" s="16">
        <f>D199/365*założenia!$C248/(założenia!$C207/365)</f>
        <v>101923.58247422682</v>
      </c>
      <c r="E420" s="16">
        <f>E199/365*założenia!$C248/(założenia!$C207/365)</f>
        <v>104061.70979381443</v>
      </c>
      <c r="F420" s="16">
        <f>F199/365*założenia!$C248/(założenia!$C207/365)</f>
        <v>104996.21507319587</v>
      </c>
      <c r="G420" s="16">
        <f>G199/365*założenia!$C248/(założenia!$C207/365)</f>
        <v>105984.42591998764</v>
      </c>
      <c r="H420" s="16">
        <f>H199/365*założenia!$C248/(założenia!$C207/365)</f>
        <v>106982.04922719058</v>
      </c>
      <c r="I420" s="16">
        <f>I199/365*założenia!$C248/(założenia!$C207/365)</f>
        <v>107986.12507977869</v>
      </c>
      <c r="J420" s="16">
        <f>J199/365*założenia!$C248/(założenia!$C207/365)</f>
        <v>108994.95509747643</v>
      </c>
      <c r="K420" s="16">
        <f>K199/365*założenia!$C248/(założenia!$C207/365)</f>
        <v>110008.46365463876</v>
      </c>
      <c r="L420" s="16">
        <f>L199/365*założenia!$C248/(założenia!$C207/365)</f>
        <v>111025.52302872123</v>
      </c>
      <c r="M420" s="16">
        <f>M199/365*założenia!$C248/(założenia!$C207/365)</f>
        <v>112047.20639517492</v>
      </c>
      <c r="N420" s="16">
        <f>N199/365*założenia!$C248/(założenia!$C207/365)</f>
        <v>113074.71609176557</v>
      </c>
      <c r="O420" s="16">
        <f>O199/365*założenia!$C248/(założenia!$C207/365)</f>
        <v>114109.18818357213</v>
      </c>
      <c r="P420" s="16">
        <f>P199/365*założenia!$C248/(założenia!$C207/365)</f>
        <v>115151.87332900081</v>
      </c>
      <c r="Q420" s="16">
        <f>Q199/365*założenia!$C248/(założenia!$C207/365)</f>
        <v>116202.73002963552</v>
      </c>
      <c r="R420" s="16">
        <f>R199/365*założenia!$C248/(założenia!$C207/365)</f>
        <v>117262.43541891892</v>
      </c>
      <c r="S420" s="16">
        <f>S199/365*założenia!$C248/(założenia!$C207/365)</f>
        <v>118332.80328075173</v>
      </c>
      <c r="T420" s="16">
        <f>T199/365*założenia!$C248/(założenia!$C207/365)</f>
        <v>119415.66599941692</v>
      </c>
      <c r="U420" s="16">
        <f>U199/365*założenia!$C248/(założenia!$C207/365)</f>
        <v>120512.34930719438</v>
      </c>
      <c r="V420" s="16">
        <f>V199/365*założenia!$C248/(założenia!$C207/365)</f>
        <v>121625.15220119793</v>
      </c>
      <c r="W420" s="16">
        <f>W199/365*założenia!$C248/(założenia!$C207/365)</f>
        <v>122755.55367932632</v>
      </c>
      <c r="X420" s="16">
        <f>X199/365*założenia!$C248/(założenia!$C207/365)</f>
        <v>123907.043202966</v>
      </c>
      <c r="Y420" s="16">
        <f>Y199/365*założenia!$C248/(założenia!$C207/365)</f>
        <v>125081.01303120574</v>
      </c>
      <c r="Z420" s="16">
        <f>Z199/365*założenia!$C248/(założenia!$C207/365)</f>
        <v>126280.08871566714</v>
      </c>
      <c r="AA420" s="16">
        <f>AA199/365*założenia!$C248/(założenia!$C207/365)</f>
        <v>127506.10394197384</v>
      </c>
      <c r="AB420" s="16">
        <f>AB199/365*założenia!$C248/(założenia!$C207/365)</f>
        <v>128759.94136781304</v>
      </c>
      <c r="AC420" s="16">
        <f>AC199/365*założenia!$C248/(założenia!$C207/365)</f>
        <v>130043.61059209119</v>
      </c>
      <c r="AD420" s="16">
        <f>AD199/365*założenia!$C248/(założenia!$C207/365)</f>
        <v>131357.50140000993</v>
      </c>
      <c r="AE420" s="16">
        <f>AE199/365*założenia!$C248/(założenia!$C207/365)</f>
        <v>132704.21434642674</v>
      </c>
      <c r="AF420" s="16">
        <f>AF199/365*założenia!$C248/(założenia!$C207/365)</f>
        <v>134083.00991513696</v>
      </c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r="421" spans="2:42" ht="15" x14ac:dyDescent="0.25">
      <c r="B421" s="8" t="s">
        <v>56</v>
      </c>
      <c r="C421" s="16">
        <f t="shared" si="543"/>
        <v>0</v>
      </c>
      <c r="D421" s="16">
        <f t="shared" si="541"/>
        <v>0</v>
      </c>
      <c r="E421" s="16">
        <f t="shared" si="541"/>
        <v>0</v>
      </c>
      <c r="F421" s="16">
        <f t="shared" si="541"/>
        <v>0</v>
      </c>
      <c r="G421" s="16">
        <f t="shared" si="541"/>
        <v>0</v>
      </c>
      <c r="H421" s="16">
        <f t="shared" si="541"/>
        <v>0</v>
      </c>
      <c r="I421" s="16">
        <f t="shared" si="541"/>
        <v>0</v>
      </c>
      <c r="J421" s="16">
        <f t="shared" si="541"/>
        <v>0</v>
      </c>
      <c r="K421" s="16">
        <f t="shared" si="541"/>
        <v>0</v>
      </c>
      <c r="L421" s="16">
        <f t="shared" si="541"/>
        <v>0</v>
      </c>
      <c r="M421" s="16">
        <f t="shared" si="541"/>
        <v>0</v>
      </c>
      <c r="N421" s="16">
        <f t="shared" si="541"/>
        <v>0</v>
      </c>
      <c r="O421" s="16">
        <f t="shared" si="541"/>
        <v>0</v>
      </c>
      <c r="P421" s="16">
        <f t="shared" si="541"/>
        <v>0</v>
      </c>
      <c r="Q421" s="16">
        <f t="shared" si="541"/>
        <v>0</v>
      </c>
      <c r="R421" s="16">
        <f t="shared" ref="R421:AF421" si="545">R392</f>
        <v>0</v>
      </c>
      <c r="S421" s="16">
        <f t="shared" si="545"/>
        <v>0</v>
      </c>
      <c r="T421" s="16">
        <f t="shared" si="545"/>
        <v>0</v>
      </c>
      <c r="U421" s="16">
        <f t="shared" si="545"/>
        <v>0</v>
      </c>
      <c r="V421" s="16">
        <f t="shared" si="545"/>
        <v>0</v>
      </c>
      <c r="W421" s="16">
        <f t="shared" si="545"/>
        <v>0</v>
      </c>
      <c r="X421" s="16">
        <f t="shared" si="545"/>
        <v>0</v>
      </c>
      <c r="Y421" s="16">
        <f t="shared" si="545"/>
        <v>0</v>
      </c>
      <c r="Z421" s="16">
        <f t="shared" si="545"/>
        <v>0</v>
      </c>
      <c r="AA421" s="16">
        <f t="shared" si="545"/>
        <v>0</v>
      </c>
      <c r="AB421" s="16">
        <f t="shared" si="545"/>
        <v>0</v>
      </c>
      <c r="AC421" s="16">
        <f t="shared" si="545"/>
        <v>0</v>
      </c>
      <c r="AD421" s="16">
        <f t="shared" si="545"/>
        <v>0</v>
      </c>
      <c r="AE421" s="16">
        <f t="shared" si="545"/>
        <v>0</v>
      </c>
      <c r="AF421" s="16">
        <f t="shared" si="545"/>
        <v>0</v>
      </c>
      <c r="AG421" s="5"/>
      <c r="AH421" s="5"/>
      <c r="AI421" s="5"/>
      <c r="AJ421" s="5"/>
      <c r="AK421" s="5"/>
      <c r="AL421" s="5"/>
      <c r="AM421" s="5"/>
      <c r="AN421" s="5"/>
      <c r="AO421" s="5"/>
      <c r="AP421" s="5"/>
    </row>
    <row r="422" spans="2:42" ht="15" x14ac:dyDescent="0.25">
      <c r="B422" s="23" t="s">
        <v>57</v>
      </c>
      <c r="C422" s="19">
        <f>C408+C417</f>
        <v>61639123.932989694</v>
      </c>
      <c r="D422" s="19">
        <f t="shared" ref="D422:Q422" si="546">D408+D417</f>
        <v>61648123.582474224</v>
      </c>
      <c r="E422" s="19">
        <f t="shared" si="546"/>
        <v>61795352.709793814</v>
      </c>
      <c r="F422" s="19">
        <f t="shared" si="546"/>
        <v>61941378.215073198</v>
      </c>
      <c r="G422" s="19">
        <f t="shared" si="546"/>
        <v>62087457.425919987</v>
      </c>
      <c r="H422" s="19">
        <f t="shared" si="546"/>
        <v>62233546.049227193</v>
      </c>
      <c r="I422" s="19">
        <f t="shared" si="546"/>
        <v>62379641.125079781</v>
      </c>
      <c r="J422" s="19">
        <f t="shared" si="546"/>
        <v>62525740.955097474</v>
      </c>
      <c r="K422" s="19">
        <f t="shared" si="546"/>
        <v>62671845.463654637</v>
      </c>
      <c r="L422" s="19">
        <f t="shared" si="546"/>
        <v>62817953.523028724</v>
      </c>
      <c r="M422" s="19">
        <f t="shared" si="546"/>
        <v>62964066.206395172</v>
      </c>
      <c r="N422" s="19">
        <f t="shared" si="546"/>
        <v>63110184.716091767</v>
      </c>
      <c r="O422" s="19">
        <f t="shared" si="546"/>
        <v>63256310.188183568</v>
      </c>
      <c r="P422" s="19">
        <f t="shared" si="546"/>
        <v>63402443.873328999</v>
      </c>
      <c r="Q422" s="19">
        <f t="shared" si="546"/>
        <v>63548585.730029635</v>
      </c>
      <c r="R422" s="19">
        <f t="shared" ref="R422:AF422" si="547">R408+R417</f>
        <v>63694736.435418919</v>
      </c>
      <c r="S422" s="19">
        <f t="shared" si="547"/>
        <v>63840897.803280748</v>
      </c>
      <c r="T422" s="19">
        <f t="shared" si="547"/>
        <v>63987071.66599942</v>
      </c>
      <c r="U422" s="19">
        <f t="shared" si="547"/>
        <v>64133259.349307194</v>
      </c>
      <c r="V422" s="19">
        <f t="shared" si="547"/>
        <v>64279463.152201198</v>
      </c>
      <c r="W422" s="19">
        <f t="shared" si="547"/>
        <v>64425684.553679325</v>
      </c>
      <c r="X422" s="19">
        <f t="shared" si="547"/>
        <v>64571927.043202966</v>
      </c>
      <c r="Y422" s="19">
        <f t="shared" si="547"/>
        <v>64718192.013031207</v>
      </c>
      <c r="Z422" s="19">
        <f t="shared" si="547"/>
        <v>64864482.088715665</v>
      </c>
      <c r="AA422" s="19">
        <f t="shared" si="547"/>
        <v>65010799.103941977</v>
      </c>
      <c r="AB422" s="19">
        <f t="shared" si="547"/>
        <v>65157143.941367812</v>
      </c>
      <c r="AC422" s="19">
        <f t="shared" si="547"/>
        <v>65303518.61059209</v>
      </c>
      <c r="AD422" s="19">
        <f t="shared" si="547"/>
        <v>65449923.501400009</v>
      </c>
      <c r="AE422" s="19">
        <f t="shared" si="547"/>
        <v>65596361.214346424</v>
      </c>
      <c r="AF422" s="19">
        <f t="shared" si="547"/>
        <v>65742831.009915136</v>
      </c>
      <c r="AG422" s="5"/>
      <c r="AH422" s="5"/>
      <c r="AI422" s="5"/>
      <c r="AJ422" s="5"/>
      <c r="AK422" s="5"/>
      <c r="AL422" s="5"/>
      <c r="AM422" s="5"/>
      <c r="AN422" s="5"/>
      <c r="AO422" s="5"/>
      <c r="AP422" s="5"/>
    </row>
    <row r="423" spans="2:42" ht="15" x14ac:dyDescent="0.25">
      <c r="B423" s="5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5"/>
      <c r="AH423" s="5"/>
      <c r="AI423" s="5"/>
      <c r="AJ423" s="5"/>
      <c r="AK423" s="5"/>
      <c r="AL423" s="5"/>
      <c r="AM423" s="5"/>
      <c r="AN423" s="5"/>
      <c r="AO423" s="5"/>
      <c r="AP423" s="5"/>
    </row>
    <row r="424" spans="2:42" ht="30" x14ac:dyDescent="0.25">
      <c r="B424" s="6" t="s">
        <v>135</v>
      </c>
      <c r="C424" s="7" t="str">
        <f>założenia!C17</f>
        <v>Rok n
2015</v>
      </c>
      <c r="D424" s="7" t="str">
        <f>założenia!D17</f>
        <v>Rok n+1
2016</v>
      </c>
      <c r="E424" s="7" t="str">
        <f>założenia!E17</f>
        <v>Rok n+2
2017</v>
      </c>
      <c r="F424" s="7" t="str">
        <f>założenia!F17</f>
        <v>Rok n+3
2018</v>
      </c>
      <c r="G424" s="7" t="str">
        <f>założenia!G17</f>
        <v>Rok n+4
2019</v>
      </c>
      <c r="H424" s="7" t="str">
        <f>założenia!H17</f>
        <v>Rok n+5
2020</v>
      </c>
      <c r="I424" s="7" t="str">
        <f>założenia!I17</f>
        <v>Rok n+6
2021</v>
      </c>
      <c r="J424" s="7" t="str">
        <f>założenia!J17</f>
        <v>Rok n+7
2022</v>
      </c>
      <c r="K424" s="7" t="str">
        <f>założenia!K17</f>
        <v>Rok n+8
2023</v>
      </c>
      <c r="L424" s="7" t="str">
        <f>założenia!L17</f>
        <v>Rok n+9
2024</v>
      </c>
      <c r="M424" s="7" t="str">
        <f>założenia!M17</f>
        <v>Rok n+10
2025</v>
      </c>
      <c r="N424" s="7" t="str">
        <f>założenia!N17</f>
        <v>Rok n+11
2026</v>
      </c>
      <c r="O424" s="7" t="str">
        <f>założenia!O17</f>
        <v>Rok n+12
2027</v>
      </c>
      <c r="P424" s="7" t="str">
        <f>założenia!P17</f>
        <v>Rok n+13
2028</v>
      </c>
      <c r="Q424" s="7" t="str">
        <f>założenia!Q17</f>
        <v>Rok n+14
2029</v>
      </c>
      <c r="R424" s="7" t="str">
        <f>założenia!R17</f>
        <v>Rok n+15
2030</v>
      </c>
      <c r="S424" s="7" t="str">
        <f>założenia!S17</f>
        <v>Rok n+16
2031</v>
      </c>
      <c r="T424" s="7" t="str">
        <f>założenia!T17</f>
        <v>Rok n+17
2032</v>
      </c>
      <c r="U424" s="7" t="str">
        <f>założenia!U17</f>
        <v>Rok n+18
2033</v>
      </c>
      <c r="V424" s="7" t="str">
        <f>założenia!V17</f>
        <v>Rok n+19
2034</v>
      </c>
      <c r="W424" s="7" t="str">
        <f>założenia!W17</f>
        <v>Rok n+20
2035</v>
      </c>
      <c r="X424" s="7" t="str">
        <f>założenia!X17</f>
        <v>Rok n+21
2036</v>
      </c>
      <c r="Y424" s="7" t="str">
        <f>założenia!Y17</f>
        <v>Rok n+22
2037</v>
      </c>
      <c r="Z424" s="7" t="str">
        <f>założenia!Z17</f>
        <v>Rok n+23
2038</v>
      </c>
      <c r="AA424" s="7" t="str">
        <f>założenia!AA17</f>
        <v>Rok n+24
2039</v>
      </c>
      <c r="AB424" s="7" t="str">
        <f>założenia!AB17</f>
        <v>Rok n+25
2040</v>
      </c>
      <c r="AC424" s="7" t="str">
        <f>założenia!AC17</f>
        <v>Rok n+26
2041</v>
      </c>
      <c r="AD424" s="7" t="str">
        <f>założenia!AD17</f>
        <v>Rok n+27
2042</v>
      </c>
      <c r="AE424" s="7" t="str">
        <f>założenia!AE17</f>
        <v>Rok n+28
2043</v>
      </c>
      <c r="AF424" s="7" t="str">
        <f>założenia!AF17</f>
        <v>Rok n+29
2044</v>
      </c>
      <c r="AG424" s="5"/>
      <c r="AH424" s="5"/>
      <c r="AI424" s="5"/>
      <c r="AJ424" s="5"/>
      <c r="AK424" s="5"/>
      <c r="AL424" s="5"/>
      <c r="AM424" s="5"/>
      <c r="AN424" s="5"/>
      <c r="AO424" s="5"/>
      <c r="AP424" s="5"/>
    </row>
    <row r="425" spans="2:42" ht="15" x14ac:dyDescent="0.25">
      <c r="B425" s="23" t="s">
        <v>32</v>
      </c>
      <c r="C425" s="19">
        <f>C426+C427+C428+C429+C430</f>
        <v>0</v>
      </c>
      <c r="D425" s="19">
        <f t="shared" ref="D425:Q425" si="548">D426+D427+D428+D429+D430</f>
        <v>0</v>
      </c>
      <c r="E425" s="19">
        <f t="shared" si="548"/>
        <v>0</v>
      </c>
      <c r="F425" s="19">
        <f t="shared" si="548"/>
        <v>0</v>
      </c>
      <c r="G425" s="19">
        <f t="shared" si="548"/>
        <v>0</v>
      </c>
      <c r="H425" s="19">
        <f t="shared" si="548"/>
        <v>0</v>
      </c>
      <c r="I425" s="19">
        <f t="shared" si="548"/>
        <v>0</v>
      </c>
      <c r="J425" s="19">
        <f t="shared" si="548"/>
        <v>0</v>
      </c>
      <c r="K425" s="19">
        <f t="shared" si="548"/>
        <v>0</v>
      </c>
      <c r="L425" s="19">
        <f t="shared" si="548"/>
        <v>0</v>
      </c>
      <c r="M425" s="19">
        <f t="shared" si="548"/>
        <v>0</v>
      </c>
      <c r="N425" s="19">
        <f t="shared" si="548"/>
        <v>0</v>
      </c>
      <c r="O425" s="19">
        <f t="shared" si="548"/>
        <v>0</v>
      </c>
      <c r="P425" s="19">
        <f t="shared" si="548"/>
        <v>0</v>
      </c>
      <c r="Q425" s="19">
        <f t="shared" si="548"/>
        <v>0</v>
      </c>
      <c r="R425" s="19">
        <f t="shared" ref="R425:AF425" si="549">R426+R427+R428+R429+R430</f>
        <v>0</v>
      </c>
      <c r="S425" s="19">
        <f t="shared" si="549"/>
        <v>0</v>
      </c>
      <c r="T425" s="19">
        <f t="shared" si="549"/>
        <v>0</v>
      </c>
      <c r="U425" s="19">
        <f t="shared" si="549"/>
        <v>0</v>
      </c>
      <c r="V425" s="19">
        <f t="shared" si="549"/>
        <v>0</v>
      </c>
      <c r="W425" s="19">
        <f t="shared" si="549"/>
        <v>0</v>
      </c>
      <c r="X425" s="19">
        <f t="shared" si="549"/>
        <v>0</v>
      </c>
      <c r="Y425" s="19">
        <f t="shared" si="549"/>
        <v>0</v>
      </c>
      <c r="Z425" s="19">
        <f t="shared" si="549"/>
        <v>0</v>
      </c>
      <c r="AA425" s="19">
        <f t="shared" si="549"/>
        <v>0</v>
      </c>
      <c r="AB425" s="19">
        <f t="shared" si="549"/>
        <v>0</v>
      </c>
      <c r="AC425" s="19">
        <f t="shared" si="549"/>
        <v>0</v>
      </c>
      <c r="AD425" s="19">
        <f t="shared" si="549"/>
        <v>0</v>
      </c>
      <c r="AE425" s="19">
        <f t="shared" si="549"/>
        <v>0</v>
      </c>
      <c r="AF425" s="19">
        <f t="shared" si="549"/>
        <v>0</v>
      </c>
      <c r="AG425" s="5"/>
      <c r="AH425" s="5"/>
      <c r="AI425" s="5"/>
      <c r="AJ425" s="5"/>
      <c r="AK425" s="5"/>
      <c r="AL425" s="5"/>
      <c r="AM425" s="5"/>
      <c r="AN425" s="5"/>
      <c r="AO425" s="5"/>
      <c r="AP425" s="5"/>
    </row>
    <row r="426" spans="2:42" ht="15" x14ac:dyDescent="0.25">
      <c r="B426" s="8" t="s">
        <v>33</v>
      </c>
      <c r="C426" s="16">
        <f>C397-C368</f>
        <v>0</v>
      </c>
      <c r="D426" s="16">
        <f t="shared" ref="D426:Q426" si="550">D397-D368</f>
        <v>0</v>
      </c>
      <c r="E426" s="16">
        <f t="shared" si="550"/>
        <v>0</v>
      </c>
      <c r="F426" s="16">
        <f t="shared" si="550"/>
        <v>0</v>
      </c>
      <c r="G426" s="16">
        <f t="shared" si="550"/>
        <v>0</v>
      </c>
      <c r="H426" s="16">
        <f t="shared" si="550"/>
        <v>0</v>
      </c>
      <c r="I426" s="16">
        <f t="shared" si="550"/>
        <v>0</v>
      </c>
      <c r="J426" s="16">
        <f t="shared" si="550"/>
        <v>0</v>
      </c>
      <c r="K426" s="16">
        <f t="shared" si="550"/>
        <v>0</v>
      </c>
      <c r="L426" s="16">
        <f t="shared" si="550"/>
        <v>0</v>
      </c>
      <c r="M426" s="16">
        <f t="shared" si="550"/>
        <v>0</v>
      </c>
      <c r="N426" s="16">
        <f t="shared" si="550"/>
        <v>0</v>
      </c>
      <c r="O426" s="16">
        <f t="shared" si="550"/>
        <v>0</v>
      </c>
      <c r="P426" s="16">
        <f t="shared" si="550"/>
        <v>0</v>
      </c>
      <c r="Q426" s="16">
        <f t="shared" si="550"/>
        <v>0</v>
      </c>
      <c r="R426" s="16">
        <f t="shared" ref="R426:AF426" si="551">R397-R368</f>
        <v>0</v>
      </c>
      <c r="S426" s="16">
        <f t="shared" si="551"/>
        <v>0</v>
      </c>
      <c r="T426" s="16">
        <f t="shared" si="551"/>
        <v>0</v>
      </c>
      <c r="U426" s="16">
        <f t="shared" si="551"/>
        <v>0</v>
      </c>
      <c r="V426" s="16">
        <f t="shared" si="551"/>
        <v>0</v>
      </c>
      <c r="W426" s="16">
        <f t="shared" si="551"/>
        <v>0</v>
      </c>
      <c r="X426" s="16">
        <f t="shared" si="551"/>
        <v>0</v>
      </c>
      <c r="Y426" s="16">
        <f t="shared" si="551"/>
        <v>0</v>
      </c>
      <c r="Z426" s="16">
        <f t="shared" si="551"/>
        <v>0</v>
      </c>
      <c r="AA426" s="16">
        <f t="shared" si="551"/>
        <v>0</v>
      </c>
      <c r="AB426" s="16">
        <f t="shared" si="551"/>
        <v>0</v>
      </c>
      <c r="AC426" s="16">
        <f t="shared" si="551"/>
        <v>0</v>
      </c>
      <c r="AD426" s="16">
        <f t="shared" si="551"/>
        <v>0</v>
      </c>
      <c r="AE426" s="16">
        <f t="shared" si="551"/>
        <v>0</v>
      </c>
      <c r="AF426" s="16">
        <f t="shared" si="551"/>
        <v>0</v>
      </c>
      <c r="AG426" s="5"/>
      <c r="AH426" s="5"/>
      <c r="AI426" s="5"/>
      <c r="AJ426" s="5"/>
      <c r="AK426" s="5"/>
      <c r="AL426" s="5"/>
      <c r="AM426" s="5"/>
      <c r="AN426" s="5"/>
      <c r="AO426" s="5"/>
      <c r="AP426" s="5"/>
    </row>
    <row r="427" spans="2:42" ht="15" x14ac:dyDescent="0.25">
      <c r="B427" s="8" t="s">
        <v>34</v>
      </c>
      <c r="C427" s="16">
        <f t="shared" ref="C427:Q427" si="552">C398-C369</f>
        <v>0</v>
      </c>
      <c r="D427" s="16">
        <f t="shared" si="552"/>
        <v>0</v>
      </c>
      <c r="E427" s="16">
        <f t="shared" si="552"/>
        <v>0</v>
      </c>
      <c r="F427" s="16">
        <f t="shared" si="552"/>
        <v>0</v>
      </c>
      <c r="G427" s="16">
        <f t="shared" si="552"/>
        <v>0</v>
      </c>
      <c r="H427" s="16">
        <f t="shared" si="552"/>
        <v>0</v>
      </c>
      <c r="I427" s="16">
        <f t="shared" si="552"/>
        <v>0</v>
      </c>
      <c r="J427" s="16">
        <f t="shared" si="552"/>
        <v>0</v>
      </c>
      <c r="K427" s="16">
        <f t="shared" si="552"/>
        <v>0</v>
      </c>
      <c r="L427" s="16">
        <f t="shared" si="552"/>
        <v>0</v>
      </c>
      <c r="M427" s="16">
        <f t="shared" si="552"/>
        <v>0</v>
      </c>
      <c r="N427" s="16">
        <f t="shared" si="552"/>
        <v>0</v>
      </c>
      <c r="O427" s="16">
        <f t="shared" si="552"/>
        <v>0</v>
      </c>
      <c r="P427" s="16">
        <f t="shared" si="552"/>
        <v>0</v>
      </c>
      <c r="Q427" s="16">
        <f t="shared" si="552"/>
        <v>0</v>
      </c>
      <c r="R427" s="16">
        <f t="shared" ref="R427:AF427" si="553">R398-R369</f>
        <v>0</v>
      </c>
      <c r="S427" s="16">
        <f t="shared" si="553"/>
        <v>0</v>
      </c>
      <c r="T427" s="16">
        <f t="shared" si="553"/>
        <v>0</v>
      </c>
      <c r="U427" s="16">
        <f t="shared" si="553"/>
        <v>0</v>
      </c>
      <c r="V427" s="16">
        <f t="shared" si="553"/>
        <v>0</v>
      </c>
      <c r="W427" s="16">
        <f t="shared" si="553"/>
        <v>0</v>
      </c>
      <c r="X427" s="16">
        <f t="shared" si="553"/>
        <v>0</v>
      </c>
      <c r="Y427" s="16">
        <f t="shared" si="553"/>
        <v>0</v>
      </c>
      <c r="Z427" s="16">
        <f t="shared" si="553"/>
        <v>0</v>
      </c>
      <c r="AA427" s="16">
        <f t="shared" si="553"/>
        <v>0</v>
      </c>
      <c r="AB427" s="16">
        <f t="shared" si="553"/>
        <v>0</v>
      </c>
      <c r="AC427" s="16">
        <f t="shared" si="553"/>
        <v>0</v>
      </c>
      <c r="AD427" s="16">
        <f t="shared" si="553"/>
        <v>0</v>
      </c>
      <c r="AE427" s="16">
        <f t="shared" si="553"/>
        <v>0</v>
      </c>
      <c r="AF427" s="16">
        <f t="shared" si="553"/>
        <v>0</v>
      </c>
      <c r="AG427" s="5"/>
      <c r="AH427" s="5"/>
      <c r="AI427" s="5"/>
      <c r="AJ427" s="5"/>
      <c r="AK427" s="5"/>
      <c r="AL427" s="5"/>
      <c r="AM427" s="5"/>
      <c r="AN427" s="5"/>
      <c r="AO427" s="5"/>
      <c r="AP427" s="5"/>
    </row>
    <row r="428" spans="2:42" ht="15" x14ac:dyDescent="0.25">
      <c r="B428" s="8" t="s">
        <v>35</v>
      </c>
      <c r="C428" s="16">
        <f t="shared" ref="C428:Q428" si="554">C399-C370</f>
        <v>0</v>
      </c>
      <c r="D428" s="16">
        <f t="shared" si="554"/>
        <v>0</v>
      </c>
      <c r="E428" s="16">
        <f t="shared" si="554"/>
        <v>0</v>
      </c>
      <c r="F428" s="16">
        <f t="shared" si="554"/>
        <v>0</v>
      </c>
      <c r="G428" s="16">
        <f t="shared" si="554"/>
        <v>0</v>
      </c>
      <c r="H428" s="16">
        <f t="shared" si="554"/>
        <v>0</v>
      </c>
      <c r="I428" s="16">
        <f t="shared" si="554"/>
        <v>0</v>
      </c>
      <c r="J428" s="16">
        <f t="shared" si="554"/>
        <v>0</v>
      </c>
      <c r="K428" s="16">
        <f t="shared" si="554"/>
        <v>0</v>
      </c>
      <c r="L428" s="16">
        <f t="shared" si="554"/>
        <v>0</v>
      </c>
      <c r="M428" s="16">
        <f t="shared" si="554"/>
        <v>0</v>
      </c>
      <c r="N428" s="16">
        <f t="shared" si="554"/>
        <v>0</v>
      </c>
      <c r="O428" s="16">
        <f t="shared" si="554"/>
        <v>0</v>
      </c>
      <c r="P428" s="16">
        <f t="shared" si="554"/>
        <v>0</v>
      </c>
      <c r="Q428" s="16">
        <f t="shared" si="554"/>
        <v>0</v>
      </c>
      <c r="R428" s="16">
        <f t="shared" ref="R428:AF428" si="555">R399-R370</f>
        <v>0</v>
      </c>
      <c r="S428" s="16">
        <f t="shared" si="555"/>
        <v>0</v>
      </c>
      <c r="T428" s="16">
        <f t="shared" si="555"/>
        <v>0</v>
      </c>
      <c r="U428" s="16">
        <f t="shared" si="555"/>
        <v>0</v>
      </c>
      <c r="V428" s="16">
        <f t="shared" si="555"/>
        <v>0</v>
      </c>
      <c r="W428" s="16">
        <f t="shared" si="555"/>
        <v>0</v>
      </c>
      <c r="X428" s="16">
        <f t="shared" si="555"/>
        <v>0</v>
      </c>
      <c r="Y428" s="16">
        <f t="shared" si="555"/>
        <v>0</v>
      </c>
      <c r="Z428" s="16">
        <f t="shared" si="555"/>
        <v>0</v>
      </c>
      <c r="AA428" s="16">
        <f t="shared" si="555"/>
        <v>0</v>
      </c>
      <c r="AB428" s="16">
        <f t="shared" si="555"/>
        <v>0</v>
      </c>
      <c r="AC428" s="16">
        <f t="shared" si="555"/>
        <v>0</v>
      </c>
      <c r="AD428" s="16">
        <f t="shared" si="555"/>
        <v>0</v>
      </c>
      <c r="AE428" s="16">
        <f t="shared" si="555"/>
        <v>0</v>
      </c>
      <c r="AF428" s="16">
        <f t="shared" si="555"/>
        <v>0</v>
      </c>
      <c r="AG428" s="5"/>
      <c r="AH428" s="5"/>
      <c r="AI428" s="5"/>
      <c r="AJ428" s="5"/>
      <c r="AK428" s="5"/>
      <c r="AL428" s="5"/>
      <c r="AM428" s="5"/>
      <c r="AN428" s="5"/>
      <c r="AO428" s="5"/>
      <c r="AP428" s="5"/>
    </row>
    <row r="429" spans="2:42" ht="15" x14ac:dyDescent="0.25">
      <c r="B429" s="8" t="s">
        <v>36</v>
      </c>
      <c r="C429" s="16">
        <f t="shared" ref="C429:Q429" si="556">C400-C371</f>
        <v>0</v>
      </c>
      <c r="D429" s="16">
        <f t="shared" si="556"/>
        <v>0</v>
      </c>
      <c r="E429" s="16">
        <f t="shared" si="556"/>
        <v>0</v>
      </c>
      <c r="F429" s="16">
        <f t="shared" si="556"/>
        <v>0</v>
      </c>
      <c r="G429" s="16">
        <f t="shared" si="556"/>
        <v>0</v>
      </c>
      <c r="H429" s="16">
        <f t="shared" si="556"/>
        <v>0</v>
      </c>
      <c r="I429" s="16">
        <f t="shared" si="556"/>
        <v>0</v>
      </c>
      <c r="J429" s="16">
        <f t="shared" si="556"/>
        <v>0</v>
      </c>
      <c r="K429" s="16">
        <f t="shared" si="556"/>
        <v>0</v>
      </c>
      <c r="L429" s="16">
        <f t="shared" si="556"/>
        <v>0</v>
      </c>
      <c r="M429" s="16">
        <f t="shared" si="556"/>
        <v>0</v>
      </c>
      <c r="N429" s="16">
        <f t="shared" si="556"/>
        <v>0</v>
      </c>
      <c r="O429" s="16">
        <f t="shared" si="556"/>
        <v>0</v>
      </c>
      <c r="P429" s="16">
        <f t="shared" si="556"/>
        <v>0</v>
      </c>
      <c r="Q429" s="16">
        <f t="shared" si="556"/>
        <v>0</v>
      </c>
      <c r="R429" s="16">
        <f t="shared" ref="R429:AF429" si="557">R400-R371</f>
        <v>0</v>
      </c>
      <c r="S429" s="16">
        <f t="shared" si="557"/>
        <v>0</v>
      </c>
      <c r="T429" s="16">
        <f t="shared" si="557"/>
        <v>0</v>
      </c>
      <c r="U429" s="16">
        <f t="shared" si="557"/>
        <v>0</v>
      </c>
      <c r="V429" s="16">
        <f t="shared" si="557"/>
        <v>0</v>
      </c>
      <c r="W429" s="16">
        <f t="shared" si="557"/>
        <v>0</v>
      </c>
      <c r="X429" s="16">
        <f t="shared" si="557"/>
        <v>0</v>
      </c>
      <c r="Y429" s="16">
        <f t="shared" si="557"/>
        <v>0</v>
      </c>
      <c r="Z429" s="16">
        <f t="shared" si="557"/>
        <v>0</v>
      </c>
      <c r="AA429" s="16">
        <f t="shared" si="557"/>
        <v>0</v>
      </c>
      <c r="AB429" s="16">
        <f t="shared" si="557"/>
        <v>0</v>
      </c>
      <c r="AC429" s="16">
        <f t="shared" si="557"/>
        <v>0</v>
      </c>
      <c r="AD429" s="16">
        <f t="shared" si="557"/>
        <v>0</v>
      </c>
      <c r="AE429" s="16">
        <f t="shared" si="557"/>
        <v>0</v>
      </c>
      <c r="AF429" s="16">
        <f t="shared" si="557"/>
        <v>0</v>
      </c>
      <c r="AG429" s="5"/>
      <c r="AH429" s="5"/>
      <c r="AI429" s="5"/>
      <c r="AJ429" s="5"/>
      <c r="AK429" s="5"/>
      <c r="AL429" s="5"/>
      <c r="AM429" s="5"/>
      <c r="AN429" s="5"/>
      <c r="AO429" s="5"/>
      <c r="AP429" s="5"/>
    </row>
    <row r="430" spans="2:42" ht="30" x14ac:dyDescent="0.25">
      <c r="B430" s="8" t="s">
        <v>37</v>
      </c>
      <c r="C430" s="16">
        <f t="shared" ref="C430:Q430" si="558">C401-C372</f>
        <v>0</v>
      </c>
      <c r="D430" s="16">
        <f t="shared" si="558"/>
        <v>0</v>
      </c>
      <c r="E430" s="16">
        <f t="shared" si="558"/>
        <v>0</v>
      </c>
      <c r="F430" s="16">
        <f t="shared" si="558"/>
        <v>0</v>
      </c>
      <c r="G430" s="16">
        <f t="shared" si="558"/>
        <v>0</v>
      </c>
      <c r="H430" s="16">
        <f t="shared" si="558"/>
        <v>0</v>
      </c>
      <c r="I430" s="16">
        <f t="shared" si="558"/>
        <v>0</v>
      </c>
      <c r="J430" s="16">
        <f t="shared" si="558"/>
        <v>0</v>
      </c>
      <c r="K430" s="16">
        <f t="shared" si="558"/>
        <v>0</v>
      </c>
      <c r="L430" s="16">
        <f t="shared" si="558"/>
        <v>0</v>
      </c>
      <c r="M430" s="16">
        <f t="shared" si="558"/>
        <v>0</v>
      </c>
      <c r="N430" s="16">
        <f t="shared" si="558"/>
        <v>0</v>
      </c>
      <c r="O430" s="16">
        <f t="shared" si="558"/>
        <v>0</v>
      </c>
      <c r="P430" s="16">
        <f t="shared" si="558"/>
        <v>0</v>
      </c>
      <c r="Q430" s="16">
        <f t="shared" si="558"/>
        <v>0</v>
      </c>
      <c r="R430" s="16">
        <f t="shared" ref="R430:AF430" si="559">R401-R372</f>
        <v>0</v>
      </c>
      <c r="S430" s="16">
        <f t="shared" si="559"/>
        <v>0</v>
      </c>
      <c r="T430" s="16">
        <f t="shared" si="559"/>
        <v>0</v>
      </c>
      <c r="U430" s="16">
        <f t="shared" si="559"/>
        <v>0</v>
      </c>
      <c r="V430" s="16">
        <f t="shared" si="559"/>
        <v>0</v>
      </c>
      <c r="W430" s="16">
        <f t="shared" si="559"/>
        <v>0</v>
      </c>
      <c r="X430" s="16">
        <f t="shared" si="559"/>
        <v>0</v>
      </c>
      <c r="Y430" s="16">
        <f t="shared" si="559"/>
        <v>0</v>
      </c>
      <c r="Z430" s="16">
        <f t="shared" si="559"/>
        <v>0</v>
      </c>
      <c r="AA430" s="16">
        <f t="shared" si="559"/>
        <v>0</v>
      </c>
      <c r="AB430" s="16">
        <f t="shared" si="559"/>
        <v>0</v>
      </c>
      <c r="AC430" s="16">
        <f t="shared" si="559"/>
        <v>0</v>
      </c>
      <c r="AD430" s="16">
        <f t="shared" si="559"/>
        <v>0</v>
      </c>
      <c r="AE430" s="16">
        <f t="shared" si="559"/>
        <v>0</v>
      </c>
      <c r="AF430" s="16">
        <f t="shared" si="559"/>
        <v>0</v>
      </c>
      <c r="AG430" s="5"/>
      <c r="AH430" s="5"/>
      <c r="AI430" s="5"/>
      <c r="AJ430" s="5"/>
      <c r="AK430" s="5"/>
      <c r="AL430" s="5"/>
      <c r="AM430" s="5"/>
      <c r="AN430" s="5"/>
      <c r="AO430" s="5"/>
      <c r="AP430" s="5"/>
    </row>
    <row r="431" spans="2:42" ht="15" x14ac:dyDescent="0.25">
      <c r="B431" s="23" t="s">
        <v>38</v>
      </c>
      <c r="C431" s="19">
        <f>C432+C433+C434+C435</f>
        <v>0</v>
      </c>
      <c r="D431" s="19">
        <f t="shared" ref="D431:Q431" si="560">D432+D433+D434+D435</f>
        <v>0</v>
      </c>
      <c r="E431" s="19">
        <f t="shared" si="560"/>
        <v>138182.36597938169</v>
      </c>
      <c r="F431" s="19">
        <f t="shared" si="560"/>
        <v>275173.36597938172</v>
      </c>
      <c r="G431" s="19">
        <f t="shared" si="560"/>
        <v>412164.36597938172</v>
      </c>
      <c r="H431" s="19">
        <f t="shared" si="560"/>
        <v>549155.36597938172</v>
      </c>
      <c r="I431" s="19">
        <f t="shared" si="560"/>
        <v>686146.36597938172</v>
      </c>
      <c r="J431" s="19">
        <f t="shared" si="560"/>
        <v>823137.36597938172</v>
      </c>
      <c r="K431" s="19">
        <f t="shared" si="560"/>
        <v>960128.36597938219</v>
      </c>
      <c r="L431" s="19">
        <f t="shared" si="560"/>
        <v>1097119.3659793816</v>
      </c>
      <c r="M431" s="19">
        <f t="shared" si="560"/>
        <v>1234110.3659793811</v>
      </c>
      <c r="N431" s="19">
        <f t="shared" si="560"/>
        <v>1371101.3659793816</v>
      </c>
      <c r="O431" s="19">
        <f t="shared" si="560"/>
        <v>1508092.3659793811</v>
      </c>
      <c r="P431" s="19">
        <f t="shared" si="560"/>
        <v>1645083.3659793811</v>
      </c>
      <c r="Q431" s="19">
        <f t="shared" si="560"/>
        <v>1782074.3659793811</v>
      </c>
      <c r="R431" s="19">
        <f t="shared" ref="R431:AF431" si="561">R432+R433+R434+R435</f>
        <v>1919065.3659793811</v>
      </c>
      <c r="S431" s="19">
        <f t="shared" si="561"/>
        <v>2056056.3659793811</v>
      </c>
      <c r="T431" s="19">
        <f t="shared" si="561"/>
        <v>2193047.3659793814</v>
      </c>
      <c r="U431" s="19">
        <f t="shared" si="561"/>
        <v>2330038.3659793814</v>
      </c>
      <c r="V431" s="19">
        <f t="shared" si="561"/>
        <v>2467029.3659793814</v>
      </c>
      <c r="W431" s="19">
        <f t="shared" si="561"/>
        <v>2604020.3659793814</v>
      </c>
      <c r="X431" s="19">
        <f t="shared" si="561"/>
        <v>2741011.3659793823</v>
      </c>
      <c r="Y431" s="19">
        <f t="shared" si="561"/>
        <v>2878002.3659793832</v>
      </c>
      <c r="Z431" s="19">
        <f t="shared" si="561"/>
        <v>3014993.3659793832</v>
      </c>
      <c r="AA431" s="19">
        <f t="shared" si="561"/>
        <v>3151984.3659793832</v>
      </c>
      <c r="AB431" s="19">
        <f t="shared" si="561"/>
        <v>3288975.3659793832</v>
      </c>
      <c r="AC431" s="19">
        <f t="shared" si="561"/>
        <v>3425966.3659793842</v>
      </c>
      <c r="AD431" s="19">
        <f t="shared" si="561"/>
        <v>3562957.3659793832</v>
      </c>
      <c r="AE431" s="19">
        <f t="shared" si="561"/>
        <v>3699948.3659793842</v>
      </c>
      <c r="AF431" s="19">
        <f t="shared" si="561"/>
        <v>3836939.3659793814</v>
      </c>
      <c r="AG431" s="5"/>
      <c r="AH431" s="5"/>
      <c r="AI431" s="5"/>
      <c r="AJ431" s="5"/>
      <c r="AK431" s="5"/>
      <c r="AL431" s="5"/>
      <c r="AM431" s="5"/>
      <c r="AN431" s="5"/>
      <c r="AO431" s="5"/>
      <c r="AP431" s="5"/>
    </row>
    <row r="432" spans="2:42" ht="15" x14ac:dyDescent="0.25">
      <c r="B432" s="8" t="s">
        <v>39</v>
      </c>
      <c r="C432" s="16">
        <f>C403-C374</f>
        <v>0</v>
      </c>
      <c r="D432" s="16">
        <f t="shared" ref="D432:Q432" si="562">D403-D374</f>
        <v>0</v>
      </c>
      <c r="E432" s="16">
        <f t="shared" si="562"/>
        <v>595.68298969072202</v>
      </c>
      <c r="F432" s="16">
        <f t="shared" si="562"/>
        <v>595.68298969071475</v>
      </c>
      <c r="G432" s="16">
        <f t="shared" si="562"/>
        <v>595.6829896907293</v>
      </c>
      <c r="H432" s="16">
        <f t="shared" si="562"/>
        <v>595.68298969072202</v>
      </c>
      <c r="I432" s="16">
        <f t="shared" si="562"/>
        <v>595.68298969070747</v>
      </c>
      <c r="J432" s="16">
        <f t="shared" si="562"/>
        <v>595.68298969072202</v>
      </c>
      <c r="K432" s="16">
        <f t="shared" si="562"/>
        <v>595.68298969071475</v>
      </c>
      <c r="L432" s="16">
        <f t="shared" si="562"/>
        <v>595.68298969072202</v>
      </c>
      <c r="M432" s="16">
        <f t="shared" si="562"/>
        <v>595.68298969071475</v>
      </c>
      <c r="N432" s="16">
        <f t="shared" si="562"/>
        <v>595.68298969071475</v>
      </c>
      <c r="O432" s="16">
        <f t="shared" si="562"/>
        <v>595.68298969072202</v>
      </c>
      <c r="P432" s="16">
        <f t="shared" si="562"/>
        <v>595.68298969072202</v>
      </c>
      <c r="Q432" s="16">
        <f t="shared" si="562"/>
        <v>595.68298969072202</v>
      </c>
      <c r="R432" s="16">
        <f t="shared" ref="R432:AF432" si="563">R403-R374</f>
        <v>595.68298969072202</v>
      </c>
      <c r="S432" s="16">
        <f t="shared" si="563"/>
        <v>595.68298969072202</v>
      </c>
      <c r="T432" s="16">
        <f t="shared" si="563"/>
        <v>595.68298969071475</v>
      </c>
      <c r="U432" s="16">
        <f t="shared" si="563"/>
        <v>595.68298969071475</v>
      </c>
      <c r="V432" s="16">
        <f t="shared" si="563"/>
        <v>595.68298969072202</v>
      </c>
      <c r="W432" s="16">
        <f t="shared" si="563"/>
        <v>595.6829896907293</v>
      </c>
      <c r="X432" s="16">
        <f t="shared" si="563"/>
        <v>595.68298969072202</v>
      </c>
      <c r="Y432" s="16">
        <f t="shared" si="563"/>
        <v>595.68298969072202</v>
      </c>
      <c r="Z432" s="16">
        <f t="shared" si="563"/>
        <v>595.68298969072202</v>
      </c>
      <c r="AA432" s="16">
        <f t="shared" si="563"/>
        <v>595.68298969071475</v>
      </c>
      <c r="AB432" s="16">
        <f t="shared" si="563"/>
        <v>595.68298969072202</v>
      </c>
      <c r="AC432" s="16">
        <f t="shared" si="563"/>
        <v>595.68298969072202</v>
      </c>
      <c r="AD432" s="16">
        <f t="shared" si="563"/>
        <v>595.68298969071475</v>
      </c>
      <c r="AE432" s="16">
        <f t="shared" si="563"/>
        <v>595.68298969071475</v>
      </c>
      <c r="AF432" s="16">
        <f t="shared" si="563"/>
        <v>595.68298969071475</v>
      </c>
      <c r="AG432" s="5"/>
      <c r="AH432" s="5"/>
      <c r="AI432" s="5"/>
      <c r="AJ432" s="5"/>
      <c r="AK432" s="5"/>
      <c r="AL432" s="5"/>
      <c r="AM432" s="5"/>
      <c r="AN432" s="5"/>
      <c r="AO432" s="5"/>
      <c r="AP432" s="5"/>
    </row>
    <row r="433" spans="2:42" ht="15" x14ac:dyDescent="0.25">
      <c r="B433" s="8" t="s">
        <v>40</v>
      </c>
      <c r="C433" s="16">
        <f t="shared" ref="C433:Q433" si="564">C404-C375</f>
        <v>0</v>
      </c>
      <c r="D433" s="16">
        <f t="shared" si="564"/>
        <v>0</v>
      </c>
      <c r="E433" s="16">
        <f t="shared" si="564"/>
        <v>953.09278350514069</v>
      </c>
      <c r="F433" s="16">
        <f t="shared" si="564"/>
        <v>953.09278350515524</v>
      </c>
      <c r="G433" s="16">
        <f t="shared" si="564"/>
        <v>953.09278350515524</v>
      </c>
      <c r="H433" s="16">
        <f t="shared" si="564"/>
        <v>953.09278350515524</v>
      </c>
      <c r="I433" s="16">
        <f t="shared" si="564"/>
        <v>953.09278350515524</v>
      </c>
      <c r="J433" s="16">
        <f t="shared" si="564"/>
        <v>953.09278350515524</v>
      </c>
      <c r="K433" s="16">
        <f t="shared" si="564"/>
        <v>953.09278350515524</v>
      </c>
      <c r="L433" s="16">
        <f t="shared" si="564"/>
        <v>953.09278350515524</v>
      </c>
      <c r="M433" s="16">
        <f t="shared" si="564"/>
        <v>953.09278350515524</v>
      </c>
      <c r="N433" s="16">
        <f t="shared" si="564"/>
        <v>953.09278350514069</v>
      </c>
      <c r="O433" s="16">
        <f t="shared" si="564"/>
        <v>953.09278350515524</v>
      </c>
      <c r="P433" s="16">
        <f t="shared" si="564"/>
        <v>953.09278350515524</v>
      </c>
      <c r="Q433" s="16">
        <f t="shared" si="564"/>
        <v>953.09278350515524</v>
      </c>
      <c r="R433" s="16">
        <f t="shared" ref="R433:AF433" si="565">R404-R375</f>
        <v>953.09278350515524</v>
      </c>
      <c r="S433" s="16">
        <f t="shared" si="565"/>
        <v>953.09278350515524</v>
      </c>
      <c r="T433" s="16">
        <f t="shared" si="565"/>
        <v>953.09278350515524</v>
      </c>
      <c r="U433" s="16">
        <f t="shared" si="565"/>
        <v>953.09278350515524</v>
      </c>
      <c r="V433" s="16">
        <f t="shared" si="565"/>
        <v>953.09278350515524</v>
      </c>
      <c r="W433" s="16">
        <f t="shared" si="565"/>
        <v>953.09278350516979</v>
      </c>
      <c r="X433" s="16">
        <f t="shared" si="565"/>
        <v>953.09278350518434</v>
      </c>
      <c r="Y433" s="16">
        <f t="shared" si="565"/>
        <v>953.09278350515524</v>
      </c>
      <c r="Z433" s="16">
        <f t="shared" si="565"/>
        <v>953.09278350512614</v>
      </c>
      <c r="AA433" s="16">
        <f t="shared" si="565"/>
        <v>953.09278350515524</v>
      </c>
      <c r="AB433" s="16">
        <f t="shared" si="565"/>
        <v>953.09278350515524</v>
      </c>
      <c r="AC433" s="16">
        <f t="shared" si="565"/>
        <v>953.09278350514069</v>
      </c>
      <c r="AD433" s="16">
        <f t="shared" si="565"/>
        <v>953.09278350514069</v>
      </c>
      <c r="AE433" s="16">
        <f t="shared" si="565"/>
        <v>953.09278350515524</v>
      </c>
      <c r="AF433" s="16">
        <f t="shared" si="565"/>
        <v>953.09278350515524</v>
      </c>
      <c r="AG433" s="5"/>
      <c r="AH433" s="5"/>
      <c r="AI433" s="5"/>
      <c r="AJ433" s="5"/>
      <c r="AK433" s="5"/>
      <c r="AL433" s="5"/>
      <c r="AM433" s="5"/>
      <c r="AN433" s="5"/>
      <c r="AO433" s="5"/>
      <c r="AP433" s="5"/>
    </row>
    <row r="434" spans="2:42" ht="15" x14ac:dyDescent="0.25">
      <c r="B434" s="8" t="s">
        <v>41</v>
      </c>
      <c r="C434" s="16">
        <f t="shared" ref="C434:Q434" si="566">C405-C376</f>
        <v>0</v>
      </c>
      <c r="D434" s="16">
        <f t="shared" si="566"/>
        <v>0</v>
      </c>
      <c r="E434" s="16">
        <f t="shared" si="566"/>
        <v>136633.59020618582</v>
      </c>
      <c r="F434" s="16">
        <f t="shared" si="566"/>
        <v>273624.59020618582</v>
      </c>
      <c r="G434" s="16">
        <f t="shared" si="566"/>
        <v>410615.59020618582</v>
      </c>
      <c r="H434" s="16">
        <f t="shared" si="566"/>
        <v>547606.59020618582</v>
      </c>
      <c r="I434" s="16">
        <f t="shared" si="566"/>
        <v>684597.59020618582</v>
      </c>
      <c r="J434" s="16">
        <f t="shared" si="566"/>
        <v>821588.59020618582</v>
      </c>
      <c r="K434" s="16">
        <f t="shared" si="566"/>
        <v>958579.59020618629</v>
      </c>
      <c r="L434" s="16">
        <f t="shared" si="566"/>
        <v>1095570.5902061858</v>
      </c>
      <c r="M434" s="16">
        <f t="shared" si="566"/>
        <v>1232561.5902061854</v>
      </c>
      <c r="N434" s="16">
        <f t="shared" si="566"/>
        <v>1369552.5902061858</v>
      </c>
      <c r="O434" s="16">
        <f t="shared" si="566"/>
        <v>1506543.5902061854</v>
      </c>
      <c r="P434" s="16">
        <f t="shared" si="566"/>
        <v>1643534.5902061854</v>
      </c>
      <c r="Q434" s="16">
        <f t="shared" si="566"/>
        <v>1780525.5902061854</v>
      </c>
      <c r="R434" s="16">
        <f t="shared" ref="R434:AF434" si="567">R405-R376</f>
        <v>1917516.5902061854</v>
      </c>
      <c r="S434" s="16">
        <f t="shared" si="567"/>
        <v>2054507.5902061854</v>
      </c>
      <c r="T434" s="16">
        <f t="shared" si="567"/>
        <v>2191498.5902061854</v>
      </c>
      <c r="U434" s="16">
        <f t="shared" si="567"/>
        <v>2328489.5902061854</v>
      </c>
      <c r="V434" s="16">
        <f t="shared" si="567"/>
        <v>2465480.5902061854</v>
      </c>
      <c r="W434" s="16">
        <f t="shared" si="567"/>
        <v>2602471.5902061854</v>
      </c>
      <c r="X434" s="16">
        <f t="shared" si="567"/>
        <v>2739462.5902061863</v>
      </c>
      <c r="Y434" s="16">
        <f t="shared" si="567"/>
        <v>2876453.5902061872</v>
      </c>
      <c r="Z434" s="16">
        <f t="shared" si="567"/>
        <v>3013444.5902061872</v>
      </c>
      <c r="AA434" s="16">
        <f t="shared" si="567"/>
        <v>3150435.5902061872</v>
      </c>
      <c r="AB434" s="16">
        <f t="shared" si="567"/>
        <v>3287426.5902061872</v>
      </c>
      <c r="AC434" s="16">
        <f t="shared" si="567"/>
        <v>3424417.5902061881</v>
      </c>
      <c r="AD434" s="16">
        <f t="shared" si="567"/>
        <v>3561408.5902061872</v>
      </c>
      <c r="AE434" s="16">
        <f t="shared" si="567"/>
        <v>3698399.5902061881</v>
      </c>
      <c r="AF434" s="16">
        <f t="shared" si="567"/>
        <v>3835390.5902061854</v>
      </c>
      <c r="AG434" s="5"/>
      <c r="AH434" s="5"/>
      <c r="AI434" s="5"/>
      <c r="AJ434" s="5"/>
      <c r="AK434" s="5"/>
      <c r="AL434" s="5"/>
      <c r="AM434" s="5"/>
      <c r="AN434" s="5"/>
      <c r="AO434" s="5"/>
      <c r="AP434" s="5"/>
    </row>
    <row r="435" spans="2:42" ht="30" x14ac:dyDescent="0.25">
      <c r="B435" s="8" t="s">
        <v>42</v>
      </c>
      <c r="C435" s="16">
        <f t="shared" ref="C435:Q435" si="568">C406-C377</f>
        <v>0</v>
      </c>
      <c r="D435" s="16">
        <f t="shared" si="568"/>
        <v>0</v>
      </c>
      <c r="E435" s="16">
        <f t="shared" si="568"/>
        <v>0</v>
      </c>
      <c r="F435" s="16">
        <f t="shared" si="568"/>
        <v>0</v>
      </c>
      <c r="G435" s="16">
        <f t="shared" si="568"/>
        <v>0</v>
      </c>
      <c r="H435" s="16">
        <f t="shared" si="568"/>
        <v>0</v>
      </c>
      <c r="I435" s="16">
        <f t="shared" si="568"/>
        <v>0</v>
      </c>
      <c r="J435" s="16">
        <f t="shared" si="568"/>
        <v>0</v>
      </c>
      <c r="K435" s="16">
        <f t="shared" si="568"/>
        <v>0</v>
      </c>
      <c r="L435" s="16">
        <f t="shared" si="568"/>
        <v>0</v>
      </c>
      <c r="M435" s="16">
        <f t="shared" si="568"/>
        <v>0</v>
      </c>
      <c r="N435" s="16">
        <f t="shared" si="568"/>
        <v>0</v>
      </c>
      <c r="O435" s="16">
        <f t="shared" si="568"/>
        <v>0</v>
      </c>
      <c r="P435" s="16">
        <f t="shared" si="568"/>
        <v>0</v>
      </c>
      <c r="Q435" s="16">
        <f t="shared" si="568"/>
        <v>0</v>
      </c>
      <c r="R435" s="16">
        <f t="shared" ref="R435:AF435" si="569">R406-R377</f>
        <v>0</v>
      </c>
      <c r="S435" s="16">
        <f t="shared" si="569"/>
        <v>0</v>
      </c>
      <c r="T435" s="16">
        <f t="shared" si="569"/>
        <v>0</v>
      </c>
      <c r="U435" s="16">
        <f t="shared" si="569"/>
        <v>0</v>
      </c>
      <c r="V435" s="16">
        <f t="shared" si="569"/>
        <v>0</v>
      </c>
      <c r="W435" s="16">
        <f t="shared" si="569"/>
        <v>0</v>
      </c>
      <c r="X435" s="16">
        <f t="shared" si="569"/>
        <v>0</v>
      </c>
      <c r="Y435" s="16">
        <f t="shared" si="569"/>
        <v>0</v>
      </c>
      <c r="Z435" s="16">
        <f t="shared" si="569"/>
        <v>0</v>
      </c>
      <c r="AA435" s="16">
        <f t="shared" si="569"/>
        <v>0</v>
      </c>
      <c r="AB435" s="16">
        <f t="shared" si="569"/>
        <v>0</v>
      </c>
      <c r="AC435" s="16">
        <f t="shared" si="569"/>
        <v>0</v>
      </c>
      <c r="AD435" s="16">
        <f t="shared" si="569"/>
        <v>0</v>
      </c>
      <c r="AE435" s="16">
        <f t="shared" si="569"/>
        <v>0</v>
      </c>
      <c r="AF435" s="16">
        <f t="shared" si="569"/>
        <v>0</v>
      </c>
      <c r="AG435" s="5"/>
      <c r="AH435" s="5"/>
      <c r="AI435" s="5"/>
      <c r="AJ435" s="5"/>
      <c r="AK435" s="5"/>
      <c r="AL435" s="5"/>
      <c r="AM435" s="5"/>
      <c r="AN435" s="5"/>
      <c r="AO435" s="5"/>
      <c r="AP435" s="5"/>
    </row>
    <row r="436" spans="2:42" ht="15" x14ac:dyDescent="0.25">
      <c r="B436" s="23" t="s">
        <v>43</v>
      </c>
      <c r="C436" s="19">
        <f>C425+C431</f>
        <v>0</v>
      </c>
      <c r="D436" s="19">
        <f t="shared" ref="D436:Q436" si="570">D425+D431</f>
        <v>0</v>
      </c>
      <c r="E436" s="19">
        <f t="shared" si="570"/>
        <v>138182.36597938169</v>
      </c>
      <c r="F436" s="19">
        <f t="shared" si="570"/>
        <v>275173.36597938172</v>
      </c>
      <c r="G436" s="19">
        <f t="shared" si="570"/>
        <v>412164.36597938172</v>
      </c>
      <c r="H436" s="19">
        <f t="shared" si="570"/>
        <v>549155.36597938172</v>
      </c>
      <c r="I436" s="19">
        <f t="shared" si="570"/>
        <v>686146.36597938172</v>
      </c>
      <c r="J436" s="19">
        <f t="shared" si="570"/>
        <v>823137.36597938172</v>
      </c>
      <c r="K436" s="19">
        <f t="shared" si="570"/>
        <v>960128.36597938219</v>
      </c>
      <c r="L436" s="19">
        <f t="shared" si="570"/>
        <v>1097119.3659793816</v>
      </c>
      <c r="M436" s="19">
        <f t="shared" si="570"/>
        <v>1234110.3659793811</v>
      </c>
      <c r="N436" s="19">
        <f t="shared" si="570"/>
        <v>1371101.3659793816</v>
      </c>
      <c r="O436" s="19">
        <f t="shared" si="570"/>
        <v>1508092.3659793811</v>
      </c>
      <c r="P436" s="19">
        <f t="shared" si="570"/>
        <v>1645083.3659793811</v>
      </c>
      <c r="Q436" s="19">
        <f t="shared" si="570"/>
        <v>1782074.3659793811</v>
      </c>
      <c r="R436" s="19">
        <f t="shared" ref="R436:AF436" si="571">R425+R431</f>
        <v>1919065.3659793811</v>
      </c>
      <c r="S436" s="19">
        <f t="shared" si="571"/>
        <v>2056056.3659793811</v>
      </c>
      <c r="T436" s="19">
        <f t="shared" si="571"/>
        <v>2193047.3659793814</v>
      </c>
      <c r="U436" s="19">
        <f t="shared" si="571"/>
        <v>2330038.3659793814</v>
      </c>
      <c r="V436" s="19">
        <f t="shared" si="571"/>
        <v>2467029.3659793814</v>
      </c>
      <c r="W436" s="19">
        <f t="shared" si="571"/>
        <v>2604020.3659793814</v>
      </c>
      <c r="X436" s="19">
        <f t="shared" si="571"/>
        <v>2741011.3659793823</v>
      </c>
      <c r="Y436" s="19">
        <f t="shared" si="571"/>
        <v>2878002.3659793832</v>
      </c>
      <c r="Z436" s="19">
        <f t="shared" si="571"/>
        <v>3014993.3659793832</v>
      </c>
      <c r="AA436" s="19">
        <f t="shared" si="571"/>
        <v>3151984.3659793832</v>
      </c>
      <c r="AB436" s="19">
        <f t="shared" si="571"/>
        <v>3288975.3659793832</v>
      </c>
      <c r="AC436" s="19">
        <f t="shared" si="571"/>
        <v>3425966.3659793842</v>
      </c>
      <c r="AD436" s="19">
        <f t="shared" si="571"/>
        <v>3562957.3659793832</v>
      </c>
      <c r="AE436" s="19">
        <f t="shared" si="571"/>
        <v>3699948.3659793842</v>
      </c>
      <c r="AF436" s="19">
        <f t="shared" si="571"/>
        <v>3836939.3659793814</v>
      </c>
      <c r="AG436" s="5"/>
      <c r="AH436" s="5"/>
      <c r="AI436" s="5"/>
      <c r="AJ436" s="5"/>
      <c r="AK436" s="5"/>
      <c r="AL436" s="5"/>
      <c r="AM436" s="5"/>
      <c r="AN436" s="5"/>
      <c r="AO436" s="5"/>
      <c r="AP436" s="5"/>
    </row>
    <row r="437" spans="2:42" ht="15" x14ac:dyDescent="0.25">
      <c r="B437" s="23" t="s">
        <v>44</v>
      </c>
      <c r="C437" s="19">
        <f>C438+C439+C440+C441+C442+C443+C444+C445</f>
        <v>0</v>
      </c>
      <c r="D437" s="19">
        <f t="shared" ref="D437:Q437" si="572">D438+D439+D440+D441+D442+D443+D444+D445</f>
        <v>0</v>
      </c>
      <c r="E437" s="19">
        <f t="shared" si="572"/>
        <v>136991</v>
      </c>
      <c r="F437" s="19">
        <f t="shared" si="572"/>
        <v>273982</v>
      </c>
      <c r="G437" s="19">
        <f t="shared" si="572"/>
        <v>410973</v>
      </c>
      <c r="H437" s="19">
        <f t="shared" si="572"/>
        <v>547964</v>
      </c>
      <c r="I437" s="19">
        <f t="shared" si="572"/>
        <v>684955</v>
      </c>
      <c r="J437" s="19">
        <f t="shared" si="572"/>
        <v>821946</v>
      </c>
      <c r="K437" s="19">
        <f t="shared" si="572"/>
        <v>958937</v>
      </c>
      <c r="L437" s="19">
        <f t="shared" si="572"/>
        <v>1095928</v>
      </c>
      <c r="M437" s="19">
        <f t="shared" si="572"/>
        <v>1232919</v>
      </c>
      <c r="N437" s="19">
        <f t="shared" si="572"/>
        <v>1369910</v>
      </c>
      <c r="O437" s="19">
        <f t="shared" si="572"/>
        <v>1506901</v>
      </c>
      <c r="P437" s="19">
        <f t="shared" si="572"/>
        <v>1643892</v>
      </c>
      <c r="Q437" s="19">
        <f t="shared" si="572"/>
        <v>1780883</v>
      </c>
      <c r="R437" s="19">
        <f t="shared" ref="R437:AF437" si="573">R438+R439+R440+R441+R442+R443+R444+R445</f>
        <v>1917874</v>
      </c>
      <c r="S437" s="19">
        <f t="shared" si="573"/>
        <v>2054865</v>
      </c>
      <c r="T437" s="19">
        <f t="shared" si="573"/>
        <v>2191856</v>
      </c>
      <c r="U437" s="19">
        <f t="shared" si="573"/>
        <v>2328847</v>
      </c>
      <c r="V437" s="19">
        <f t="shared" si="573"/>
        <v>2465838</v>
      </c>
      <c r="W437" s="19">
        <f t="shared" si="573"/>
        <v>2602829</v>
      </c>
      <c r="X437" s="19">
        <f t="shared" si="573"/>
        <v>2739820</v>
      </c>
      <c r="Y437" s="19">
        <f t="shared" si="573"/>
        <v>2876811</v>
      </c>
      <c r="Z437" s="19">
        <f t="shared" si="573"/>
        <v>3013802</v>
      </c>
      <c r="AA437" s="19">
        <f t="shared" si="573"/>
        <v>3150793</v>
      </c>
      <c r="AB437" s="19">
        <f t="shared" si="573"/>
        <v>3287784</v>
      </c>
      <c r="AC437" s="19">
        <f t="shared" si="573"/>
        <v>3424775</v>
      </c>
      <c r="AD437" s="19">
        <f t="shared" si="573"/>
        <v>3561766</v>
      </c>
      <c r="AE437" s="19">
        <f t="shared" si="573"/>
        <v>3698757</v>
      </c>
      <c r="AF437" s="19">
        <f t="shared" si="573"/>
        <v>3835747.9999999963</v>
      </c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r="438" spans="2:42" ht="15" x14ac:dyDescent="0.25">
      <c r="B438" s="8" t="s">
        <v>45</v>
      </c>
      <c r="C438" s="16">
        <f>C409-C380</f>
        <v>0</v>
      </c>
      <c r="D438" s="16">
        <f t="shared" ref="D438:Q438" si="574">D409-D380</f>
        <v>0</v>
      </c>
      <c r="E438" s="16">
        <f t="shared" si="574"/>
        <v>0</v>
      </c>
      <c r="F438" s="16">
        <f t="shared" si="574"/>
        <v>136991</v>
      </c>
      <c r="G438" s="16">
        <f t="shared" si="574"/>
        <v>273982</v>
      </c>
      <c r="H438" s="16">
        <f t="shared" si="574"/>
        <v>410973</v>
      </c>
      <c r="I438" s="16">
        <f t="shared" si="574"/>
        <v>547964</v>
      </c>
      <c r="J438" s="16">
        <f t="shared" si="574"/>
        <v>684955</v>
      </c>
      <c r="K438" s="16">
        <f t="shared" si="574"/>
        <v>821946</v>
      </c>
      <c r="L438" s="16">
        <f t="shared" si="574"/>
        <v>958937</v>
      </c>
      <c r="M438" s="16">
        <f t="shared" si="574"/>
        <v>1095928</v>
      </c>
      <c r="N438" s="16">
        <f t="shared" si="574"/>
        <v>1232919</v>
      </c>
      <c r="O438" s="16">
        <f t="shared" si="574"/>
        <v>1369910</v>
      </c>
      <c r="P438" s="16">
        <f t="shared" si="574"/>
        <v>1506901</v>
      </c>
      <c r="Q438" s="16">
        <f t="shared" si="574"/>
        <v>1643892</v>
      </c>
      <c r="R438" s="16">
        <f t="shared" ref="R438:AF438" si="575">R409-R380</f>
        <v>1780883</v>
      </c>
      <c r="S438" s="16">
        <f t="shared" si="575"/>
        <v>1917874</v>
      </c>
      <c r="T438" s="16">
        <f t="shared" si="575"/>
        <v>2054865</v>
      </c>
      <c r="U438" s="16">
        <f t="shared" si="575"/>
        <v>2191856</v>
      </c>
      <c r="V438" s="16">
        <f t="shared" si="575"/>
        <v>2328847</v>
      </c>
      <c r="W438" s="16">
        <f t="shared" si="575"/>
        <v>2465838</v>
      </c>
      <c r="X438" s="16">
        <f t="shared" si="575"/>
        <v>2602829</v>
      </c>
      <c r="Y438" s="16">
        <f t="shared" si="575"/>
        <v>2739820</v>
      </c>
      <c r="Z438" s="16">
        <f t="shared" si="575"/>
        <v>2876811</v>
      </c>
      <c r="AA438" s="16">
        <f t="shared" si="575"/>
        <v>3013802</v>
      </c>
      <c r="AB438" s="16">
        <f t="shared" si="575"/>
        <v>3150793</v>
      </c>
      <c r="AC438" s="16">
        <f t="shared" si="575"/>
        <v>3287784</v>
      </c>
      <c r="AD438" s="16">
        <f t="shared" si="575"/>
        <v>3424775</v>
      </c>
      <c r="AE438" s="16">
        <f t="shared" si="575"/>
        <v>3561766</v>
      </c>
      <c r="AF438" s="16">
        <f t="shared" si="575"/>
        <v>3698757</v>
      </c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r="439" spans="2:42" ht="30" x14ac:dyDescent="0.25">
      <c r="B439" s="8" t="s">
        <v>46</v>
      </c>
      <c r="C439" s="16">
        <f t="shared" ref="C439:Q439" si="576">C410-C381</f>
        <v>0</v>
      </c>
      <c r="D439" s="16">
        <f t="shared" si="576"/>
        <v>0</v>
      </c>
      <c r="E439" s="16">
        <f t="shared" si="576"/>
        <v>0</v>
      </c>
      <c r="F439" s="16">
        <f t="shared" si="576"/>
        <v>0</v>
      </c>
      <c r="G439" s="16">
        <f t="shared" si="576"/>
        <v>0</v>
      </c>
      <c r="H439" s="16">
        <f t="shared" si="576"/>
        <v>0</v>
      </c>
      <c r="I439" s="16">
        <f t="shared" si="576"/>
        <v>0</v>
      </c>
      <c r="J439" s="16">
        <f t="shared" si="576"/>
        <v>0</v>
      </c>
      <c r="K439" s="16">
        <f t="shared" si="576"/>
        <v>0</v>
      </c>
      <c r="L439" s="16">
        <f t="shared" si="576"/>
        <v>0</v>
      </c>
      <c r="M439" s="16">
        <f t="shared" si="576"/>
        <v>0</v>
      </c>
      <c r="N439" s="16">
        <f t="shared" si="576"/>
        <v>0</v>
      </c>
      <c r="O439" s="16">
        <f t="shared" si="576"/>
        <v>0</v>
      </c>
      <c r="P439" s="16">
        <f t="shared" si="576"/>
        <v>0</v>
      </c>
      <c r="Q439" s="16">
        <f t="shared" si="576"/>
        <v>0</v>
      </c>
      <c r="R439" s="16">
        <f t="shared" ref="R439:AF439" si="577">R410-R381</f>
        <v>0</v>
      </c>
      <c r="S439" s="16">
        <f t="shared" si="577"/>
        <v>0</v>
      </c>
      <c r="T439" s="16">
        <f t="shared" si="577"/>
        <v>0</v>
      </c>
      <c r="U439" s="16">
        <f t="shared" si="577"/>
        <v>0</v>
      </c>
      <c r="V439" s="16">
        <f t="shared" si="577"/>
        <v>0</v>
      </c>
      <c r="W439" s="16">
        <f t="shared" si="577"/>
        <v>0</v>
      </c>
      <c r="X439" s="16">
        <f t="shared" si="577"/>
        <v>0</v>
      </c>
      <c r="Y439" s="16">
        <f t="shared" si="577"/>
        <v>0</v>
      </c>
      <c r="Z439" s="16">
        <f t="shared" si="577"/>
        <v>0</v>
      </c>
      <c r="AA439" s="16">
        <f t="shared" si="577"/>
        <v>0</v>
      </c>
      <c r="AB439" s="16">
        <f t="shared" si="577"/>
        <v>0</v>
      </c>
      <c r="AC439" s="16">
        <f t="shared" si="577"/>
        <v>0</v>
      </c>
      <c r="AD439" s="16">
        <f t="shared" si="577"/>
        <v>0</v>
      </c>
      <c r="AE439" s="16">
        <f t="shared" si="577"/>
        <v>0</v>
      </c>
      <c r="AF439" s="16">
        <f t="shared" si="577"/>
        <v>0</v>
      </c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r="440" spans="2:42" ht="15" x14ac:dyDescent="0.25">
      <c r="B440" s="8" t="s">
        <v>149</v>
      </c>
      <c r="C440" s="16">
        <f t="shared" ref="C440:Q440" si="578">C411-C382</f>
        <v>0</v>
      </c>
      <c r="D440" s="16">
        <f t="shared" si="578"/>
        <v>0</v>
      </c>
      <c r="E440" s="16">
        <f t="shared" si="578"/>
        <v>0</v>
      </c>
      <c r="F440" s="16">
        <f t="shared" si="578"/>
        <v>0</v>
      </c>
      <c r="G440" s="16">
        <f t="shared" si="578"/>
        <v>0</v>
      </c>
      <c r="H440" s="16">
        <f t="shared" si="578"/>
        <v>0</v>
      </c>
      <c r="I440" s="16">
        <f t="shared" si="578"/>
        <v>0</v>
      </c>
      <c r="J440" s="16">
        <f t="shared" si="578"/>
        <v>0</v>
      </c>
      <c r="K440" s="16">
        <f t="shared" si="578"/>
        <v>0</v>
      </c>
      <c r="L440" s="16">
        <f t="shared" si="578"/>
        <v>0</v>
      </c>
      <c r="M440" s="16">
        <f t="shared" si="578"/>
        <v>0</v>
      </c>
      <c r="N440" s="16">
        <f t="shared" si="578"/>
        <v>0</v>
      </c>
      <c r="O440" s="16">
        <f t="shared" si="578"/>
        <v>0</v>
      </c>
      <c r="P440" s="16">
        <f t="shared" si="578"/>
        <v>0</v>
      </c>
      <c r="Q440" s="16">
        <f t="shared" si="578"/>
        <v>0</v>
      </c>
      <c r="R440" s="16">
        <f t="shared" ref="R440:AF440" si="579">R411-R382</f>
        <v>0</v>
      </c>
      <c r="S440" s="16">
        <f t="shared" si="579"/>
        <v>0</v>
      </c>
      <c r="T440" s="16">
        <f t="shared" si="579"/>
        <v>0</v>
      </c>
      <c r="U440" s="16">
        <f t="shared" si="579"/>
        <v>0</v>
      </c>
      <c r="V440" s="16">
        <f t="shared" si="579"/>
        <v>0</v>
      </c>
      <c r="W440" s="16">
        <f t="shared" si="579"/>
        <v>0</v>
      </c>
      <c r="X440" s="16">
        <f t="shared" si="579"/>
        <v>0</v>
      </c>
      <c r="Y440" s="16">
        <f t="shared" si="579"/>
        <v>0</v>
      </c>
      <c r="Z440" s="16">
        <f t="shared" si="579"/>
        <v>0</v>
      </c>
      <c r="AA440" s="16">
        <f t="shared" si="579"/>
        <v>0</v>
      </c>
      <c r="AB440" s="16">
        <f t="shared" si="579"/>
        <v>0</v>
      </c>
      <c r="AC440" s="16">
        <f t="shared" si="579"/>
        <v>0</v>
      </c>
      <c r="AD440" s="16">
        <f t="shared" si="579"/>
        <v>0</v>
      </c>
      <c r="AE440" s="16">
        <f t="shared" si="579"/>
        <v>0</v>
      </c>
      <c r="AF440" s="16">
        <f t="shared" si="579"/>
        <v>0</v>
      </c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r="441" spans="2:42" ht="15" x14ac:dyDescent="0.25">
      <c r="B441" s="8" t="s">
        <v>47</v>
      </c>
      <c r="C441" s="16">
        <f t="shared" ref="C441:Q441" si="580">C412-C383</f>
        <v>0</v>
      </c>
      <c r="D441" s="16">
        <f t="shared" si="580"/>
        <v>0</v>
      </c>
      <c r="E441" s="16">
        <f t="shared" si="580"/>
        <v>0</v>
      </c>
      <c r="F441" s="16">
        <f t="shared" si="580"/>
        <v>0</v>
      </c>
      <c r="G441" s="16">
        <f t="shared" si="580"/>
        <v>0</v>
      </c>
      <c r="H441" s="16">
        <f t="shared" si="580"/>
        <v>0</v>
      </c>
      <c r="I441" s="16">
        <f t="shared" si="580"/>
        <v>0</v>
      </c>
      <c r="J441" s="16">
        <f t="shared" si="580"/>
        <v>0</v>
      </c>
      <c r="K441" s="16">
        <f t="shared" si="580"/>
        <v>0</v>
      </c>
      <c r="L441" s="16">
        <f t="shared" si="580"/>
        <v>0</v>
      </c>
      <c r="M441" s="16">
        <f t="shared" si="580"/>
        <v>0</v>
      </c>
      <c r="N441" s="16">
        <f t="shared" si="580"/>
        <v>0</v>
      </c>
      <c r="O441" s="16">
        <f t="shared" si="580"/>
        <v>0</v>
      </c>
      <c r="P441" s="16">
        <f t="shared" si="580"/>
        <v>0</v>
      </c>
      <c r="Q441" s="16">
        <f t="shared" si="580"/>
        <v>0</v>
      </c>
      <c r="R441" s="16">
        <f t="shared" ref="R441:AF441" si="581">R412-R383</f>
        <v>0</v>
      </c>
      <c r="S441" s="16">
        <f t="shared" si="581"/>
        <v>0</v>
      </c>
      <c r="T441" s="16">
        <f t="shared" si="581"/>
        <v>0</v>
      </c>
      <c r="U441" s="16">
        <f t="shared" si="581"/>
        <v>0</v>
      </c>
      <c r="V441" s="16">
        <f t="shared" si="581"/>
        <v>0</v>
      </c>
      <c r="W441" s="16">
        <f t="shared" si="581"/>
        <v>0</v>
      </c>
      <c r="X441" s="16">
        <f t="shared" si="581"/>
        <v>0</v>
      </c>
      <c r="Y441" s="16">
        <f t="shared" si="581"/>
        <v>0</v>
      </c>
      <c r="Z441" s="16">
        <f t="shared" si="581"/>
        <v>0</v>
      </c>
      <c r="AA441" s="16">
        <f t="shared" si="581"/>
        <v>0</v>
      </c>
      <c r="AB441" s="16">
        <f t="shared" si="581"/>
        <v>0</v>
      </c>
      <c r="AC441" s="16">
        <f t="shared" si="581"/>
        <v>0</v>
      </c>
      <c r="AD441" s="16">
        <f t="shared" si="581"/>
        <v>0</v>
      </c>
      <c r="AE441" s="16">
        <f t="shared" si="581"/>
        <v>0</v>
      </c>
      <c r="AF441" s="16">
        <f t="shared" si="581"/>
        <v>0</v>
      </c>
      <c r="AG441" s="5"/>
      <c r="AH441" s="5"/>
      <c r="AI441" s="5"/>
      <c r="AJ441" s="5"/>
      <c r="AK441" s="5"/>
      <c r="AL441" s="5"/>
      <c r="AM441" s="5"/>
      <c r="AN441" s="5"/>
      <c r="AO441" s="5"/>
      <c r="AP441" s="5"/>
    </row>
    <row r="442" spans="2:42" ht="15" x14ac:dyDescent="0.25">
      <c r="B442" s="8" t="s">
        <v>48</v>
      </c>
      <c r="C442" s="16">
        <f t="shared" ref="C442:Q442" si="582">C413-C384</f>
        <v>0</v>
      </c>
      <c r="D442" s="16">
        <f t="shared" si="582"/>
        <v>0</v>
      </c>
      <c r="E442" s="16">
        <f t="shared" si="582"/>
        <v>0</v>
      </c>
      <c r="F442" s="16">
        <f t="shared" si="582"/>
        <v>0</v>
      </c>
      <c r="G442" s="16">
        <f t="shared" si="582"/>
        <v>0</v>
      </c>
      <c r="H442" s="16">
        <f t="shared" si="582"/>
        <v>0</v>
      </c>
      <c r="I442" s="16">
        <f t="shared" si="582"/>
        <v>0</v>
      </c>
      <c r="J442" s="16">
        <f t="shared" si="582"/>
        <v>0</v>
      </c>
      <c r="K442" s="16">
        <f t="shared" si="582"/>
        <v>0</v>
      </c>
      <c r="L442" s="16">
        <f t="shared" si="582"/>
        <v>0</v>
      </c>
      <c r="M442" s="16">
        <f t="shared" si="582"/>
        <v>0</v>
      </c>
      <c r="N442" s="16">
        <f t="shared" si="582"/>
        <v>0</v>
      </c>
      <c r="O442" s="16">
        <f t="shared" si="582"/>
        <v>0</v>
      </c>
      <c r="P442" s="16">
        <f t="shared" si="582"/>
        <v>0</v>
      </c>
      <c r="Q442" s="16">
        <f t="shared" si="582"/>
        <v>0</v>
      </c>
      <c r="R442" s="16">
        <f t="shared" ref="R442:AF442" si="583">R413-R384</f>
        <v>0</v>
      </c>
      <c r="S442" s="16">
        <f t="shared" si="583"/>
        <v>0</v>
      </c>
      <c r="T442" s="16">
        <f t="shared" si="583"/>
        <v>0</v>
      </c>
      <c r="U442" s="16">
        <f t="shared" si="583"/>
        <v>0</v>
      </c>
      <c r="V442" s="16">
        <f t="shared" si="583"/>
        <v>0</v>
      </c>
      <c r="W442" s="16">
        <f t="shared" si="583"/>
        <v>0</v>
      </c>
      <c r="X442" s="16">
        <f t="shared" si="583"/>
        <v>0</v>
      </c>
      <c r="Y442" s="16">
        <f t="shared" si="583"/>
        <v>0</v>
      </c>
      <c r="Z442" s="16">
        <f t="shared" si="583"/>
        <v>0</v>
      </c>
      <c r="AA442" s="16">
        <f t="shared" si="583"/>
        <v>0</v>
      </c>
      <c r="AB442" s="16">
        <f t="shared" si="583"/>
        <v>0</v>
      </c>
      <c r="AC442" s="16">
        <f t="shared" si="583"/>
        <v>0</v>
      </c>
      <c r="AD442" s="16">
        <f t="shared" si="583"/>
        <v>0</v>
      </c>
      <c r="AE442" s="16">
        <f t="shared" si="583"/>
        <v>0</v>
      </c>
      <c r="AF442" s="16">
        <f t="shared" si="583"/>
        <v>0</v>
      </c>
      <c r="AG442" s="5"/>
      <c r="AH442" s="5"/>
      <c r="AI442" s="5"/>
      <c r="AJ442" s="5"/>
      <c r="AK442" s="5"/>
      <c r="AL442" s="5"/>
      <c r="AM442" s="5"/>
      <c r="AN442" s="5"/>
      <c r="AO442" s="5"/>
      <c r="AP442" s="5"/>
    </row>
    <row r="443" spans="2:42" ht="15" x14ac:dyDescent="0.25">
      <c r="B443" s="8" t="s">
        <v>49</v>
      </c>
      <c r="C443" s="16">
        <f t="shared" ref="C443:Q443" si="584">C414-C385</f>
        <v>0</v>
      </c>
      <c r="D443" s="16">
        <f t="shared" si="584"/>
        <v>0</v>
      </c>
      <c r="E443" s="16">
        <f t="shared" si="584"/>
        <v>0</v>
      </c>
      <c r="F443" s="16">
        <f t="shared" si="584"/>
        <v>0</v>
      </c>
      <c r="G443" s="16">
        <f t="shared" si="584"/>
        <v>0</v>
      </c>
      <c r="H443" s="16">
        <f t="shared" si="584"/>
        <v>0</v>
      </c>
      <c r="I443" s="16">
        <f t="shared" si="584"/>
        <v>0</v>
      </c>
      <c r="J443" s="16">
        <f t="shared" si="584"/>
        <v>0</v>
      </c>
      <c r="K443" s="16">
        <f t="shared" si="584"/>
        <v>0</v>
      </c>
      <c r="L443" s="16">
        <f t="shared" si="584"/>
        <v>0</v>
      </c>
      <c r="M443" s="16">
        <f t="shared" si="584"/>
        <v>0</v>
      </c>
      <c r="N443" s="16">
        <f t="shared" si="584"/>
        <v>0</v>
      </c>
      <c r="O443" s="16">
        <f t="shared" si="584"/>
        <v>0</v>
      </c>
      <c r="P443" s="16">
        <f t="shared" si="584"/>
        <v>0</v>
      </c>
      <c r="Q443" s="16">
        <f t="shared" si="584"/>
        <v>0</v>
      </c>
      <c r="R443" s="16">
        <f t="shared" ref="R443:AF443" si="585">R414-R385</f>
        <v>0</v>
      </c>
      <c r="S443" s="16">
        <f t="shared" si="585"/>
        <v>0</v>
      </c>
      <c r="T443" s="16">
        <f t="shared" si="585"/>
        <v>0</v>
      </c>
      <c r="U443" s="16">
        <f t="shared" si="585"/>
        <v>0</v>
      </c>
      <c r="V443" s="16">
        <f t="shared" si="585"/>
        <v>0</v>
      </c>
      <c r="W443" s="16">
        <f t="shared" si="585"/>
        <v>0</v>
      </c>
      <c r="X443" s="16">
        <f t="shared" si="585"/>
        <v>0</v>
      </c>
      <c r="Y443" s="16">
        <f t="shared" si="585"/>
        <v>0</v>
      </c>
      <c r="Z443" s="16">
        <f t="shared" si="585"/>
        <v>0</v>
      </c>
      <c r="AA443" s="16">
        <f t="shared" si="585"/>
        <v>0</v>
      </c>
      <c r="AB443" s="16">
        <f t="shared" si="585"/>
        <v>0</v>
      </c>
      <c r="AC443" s="16">
        <f t="shared" si="585"/>
        <v>0</v>
      </c>
      <c r="AD443" s="16">
        <f t="shared" si="585"/>
        <v>0</v>
      </c>
      <c r="AE443" s="16">
        <f t="shared" si="585"/>
        <v>0</v>
      </c>
      <c r="AF443" s="16">
        <f t="shared" si="585"/>
        <v>0</v>
      </c>
      <c r="AG443" s="5"/>
      <c r="AH443" s="5"/>
      <c r="AI443" s="5"/>
      <c r="AJ443" s="5"/>
      <c r="AK443" s="5"/>
      <c r="AL443" s="5"/>
      <c r="AM443" s="5"/>
      <c r="AN443" s="5"/>
      <c r="AO443" s="5"/>
      <c r="AP443" s="5"/>
    </row>
    <row r="444" spans="2:42" ht="15" x14ac:dyDescent="0.25">
      <c r="B444" s="8" t="s">
        <v>50</v>
      </c>
      <c r="C444" s="16">
        <f t="shared" ref="C444:Q444" si="586">C415-C386</f>
        <v>0</v>
      </c>
      <c r="D444" s="16">
        <f t="shared" si="586"/>
        <v>0</v>
      </c>
      <c r="E444" s="16">
        <f t="shared" si="586"/>
        <v>136991</v>
      </c>
      <c r="F444" s="16">
        <f t="shared" si="586"/>
        <v>136991</v>
      </c>
      <c r="G444" s="16">
        <f t="shared" si="586"/>
        <v>136991</v>
      </c>
      <c r="H444" s="16">
        <f t="shared" si="586"/>
        <v>136991</v>
      </c>
      <c r="I444" s="16">
        <f t="shared" si="586"/>
        <v>136991</v>
      </c>
      <c r="J444" s="16">
        <f t="shared" si="586"/>
        <v>136991</v>
      </c>
      <c r="K444" s="16">
        <f t="shared" si="586"/>
        <v>136991</v>
      </c>
      <c r="L444" s="16">
        <f t="shared" si="586"/>
        <v>136991</v>
      </c>
      <c r="M444" s="16">
        <f t="shared" si="586"/>
        <v>136991</v>
      </c>
      <c r="N444" s="16">
        <f t="shared" si="586"/>
        <v>136991</v>
      </c>
      <c r="O444" s="16">
        <f t="shared" si="586"/>
        <v>136991</v>
      </c>
      <c r="P444" s="16">
        <f t="shared" si="586"/>
        <v>136991</v>
      </c>
      <c r="Q444" s="16">
        <f t="shared" si="586"/>
        <v>136991</v>
      </c>
      <c r="R444" s="16">
        <f t="shared" ref="R444:AF444" si="587">R415-R386</f>
        <v>136991</v>
      </c>
      <c r="S444" s="16">
        <f t="shared" si="587"/>
        <v>136991</v>
      </c>
      <c r="T444" s="16">
        <f t="shared" si="587"/>
        <v>136991</v>
      </c>
      <c r="U444" s="16">
        <f t="shared" si="587"/>
        <v>136991</v>
      </c>
      <c r="V444" s="16">
        <f t="shared" si="587"/>
        <v>136991</v>
      </c>
      <c r="W444" s="16">
        <f t="shared" si="587"/>
        <v>136991</v>
      </c>
      <c r="X444" s="16">
        <f t="shared" si="587"/>
        <v>136991</v>
      </c>
      <c r="Y444" s="16">
        <f t="shared" si="587"/>
        <v>136991</v>
      </c>
      <c r="Z444" s="16">
        <f t="shared" si="587"/>
        <v>136991</v>
      </c>
      <c r="AA444" s="16">
        <f t="shared" si="587"/>
        <v>136991</v>
      </c>
      <c r="AB444" s="16">
        <f t="shared" si="587"/>
        <v>136991</v>
      </c>
      <c r="AC444" s="16">
        <f t="shared" si="587"/>
        <v>136991</v>
      </c>
      <c r="AD444" s="16">
        <f t="shared" si="587"/>
        <v>136991</v>
      </c>
      <c r="AE444" s="16">
        <f t="shared" si="587"/>
        <v>136991</v>
      </c>
      <c r="AF444" s="16">
        <f t="shared" si="587"/>
        <v>136990.99999999627</v>
      </c>
      <c r="AG444" s="5"/>
      <c r="AH444" s="5"/>
      <c r="AI444" s="5"/>
      <c r="AJ444" s="5"/>
      <c r="AK444" s="5"/>
      <c r="AL444" s="5"/>
      <c r="AM444" s="5"/>
      <c r="AN444" s="5"/>
      <c r="AO444" s="5"/>
      <c r="AP444" s="5"/>
    </row>
    <row r="445" spans="2:42" ht="30" x14ac:dyDescent="0.25">
      <c r="B445" s="8" t="s">
        <v>51</v>
      </c>
      <c r="C445" s="16">
        <f t="shared" ref="C445:Q445" si="588">C416-C387</f>
        <v>0</v>
      </c>
      <c r="D445" s="16">
        <f t="shared" si="588"/>
        <v>0</v>
      </c>
      <c r="E445" s="16">
        <f t="shared" si="588"/>
        <v>0</v>
      </c>
      <c r="F445" s="16">
        <f t="shared" si="588"/>
        <v>0</v>
      </c>
      <c r="G445" s="16">
        <f t="shared" si="588"/>
        <v>0</v>
      </c>
      <c r="H445" s="16">
        <f t="shared" si="588"/>
        <v>0</v>
      </c>
      <c r="I445" s="16">
        <f t="shared" si="588"/>
        <v>0</v>
      </c>
      <c r="J445" s="16">
        <f t="shared" si="588"/>
        <v>0</v>
      </c>
      <c r="K445" s="16">
        <f t="shared" si="588"/>
        <v>0</v>
      </c>
      <c r="L445" s="16">
        <f t="shared" si="588"/>
        <v>0</v>
      </c>
      <c r="M445" s="16">
        <f t="shared" si="588"/>
        <v>0</v>
      </c>
      <c r="N445" s="16">
        <f t="shared" si="588"/>
        <v>0</v>
      </c>
      <c r="O445" s="16">
        <f t="shared" si="588"/>
        <v>0</v>
      </c>
      <c r="P445" s="16">
        <f t="shared" si="588"/>
        <v>0</v>
      </c>
      <c r="Q445" s="16">
        <f t="shared" si="588"/>
        <v>0</v>
      </c>
      <c r="R445" s="16">
        <f t="shared" ref="R445:AF445" si="589">R416-R387</f>
        <v>0</v>
      </c>
      <c r="S445" s="16">
        <f t="shared" si="589"/>
        <v>0</v>
      </c>
      <c r="T445" s="16">
        <f t="shared" si="589"/>
        <v>0</v>
      </c>
      <c r="U445" s="16">
        <f t="shared" si="589"/>
        <v>0</v>
      </c>
      <c r="V445" s="16">
        <f t="shared" si="589"/>
        <v>0</v>
      </c>
      <c r="W445" s="16">
        <f t="shared" si="589"/>
        <v>0</v>
      </c>
      <c r="X445" s="16">
        <f t="shared" si="589"/>
        <v>0</v>
      </c>
      <c r="Y445" s="16">
        <f t="shared" si="589"/>
        <v>0</v>
      </c>
      <c r="Z445" s="16">
        <f t="shared" si="589"/>
        <v>0</v>
      </c>
      <c r="AA445" s="16">
        <f t="shared" si="589"/>
        <v>0</v>
      </c>
      <c r="AB445" s="16">
        <f t="shared" si="589"/>
        <v>0</v>
      </c>
      <c r="AC445" s="16">
        <f t="shared" si="589"/>
        <v>0</v>
      </c>
      <c r="AD445" s="16">
        <f t="shared" si="589"/>
        <v>0</v>
      </c>
      <c r="AE445" s="16">
        <f t="shared" si="589"/>
        <v>0</v>
      </c>
      <c r="AF445" s="16">
        <f t="shared" si="589"/>
        <v>0</v>
      </c>
      <c r="AG445" s="5"/>
      <c r="AH445" s="5"/>
      <c r="AI445" s="5"/>
      <c r="AJ445" s="5"/>
      <c r="AK445" s="5"/>
      <c r="AL445" s="5"/>
      <c r="AM445" s="5"/>
      <c r="AN445" s="5"/>
      <c r="AO445" s="5"/>
      <c r="AP445" s="5"/>
    </row>
    <row r="446" spans="2:42" ht="30" x14ac:dyDescent="0.25">
      <c r="B446" s="23" t="s">
        <v>52</v>
      </c>
      <c r="C446" s="19">
        <f>C447+C448+C449+C450</f>
        <v>0</v>
      </c>
      <c r="D446" s="19">
        <f t="shared" ref="D446:Q446" si="590">D447+D448+D449+D450</f>
        <v>0</v>
      </c>
      <c r="E446" s="19">
        <f t="shared" si="590"/>
        <v>1191.365979381444</v>
      </c>
      <c r="F446" s="19">
        <f t="shared" si="590"/>
        <v>1191.3659793814295</v>
      </c>
      <c r="G446" s="19">
        <f t="shared" si="590"/>
        <v>1191.3659793814586</v>
      </c>
      <c r="H446" s="19">
        <f t="shared" si="590"/>
        <v>1191.365979381444</v>
      </c>
      <c r="I446" s="19">
        <f t="shared" si="590"/>
        <v>1191.3659793814149</v>
      </c>
      <c r="J446" s="19">
        <f t="shared" si="590"/>
        <v>1191.365979381444</v>
      </c>
      <c r="K446" s="19">
        <f t="shared" si="590"/>
        <v>1191.3659793814295</v>
      </c>
      <c r="L446" s="19">
        <f t="shared" si="590"/>
        <v>1191.365979381444</v>
      </c>
      <c r="M446" s="19">
        <f t="shared" si="590"/>
        <v>1191.3659793814295</v>
      </c>
      <c r="N446" s="19">
        <f t="shared" si="590"/>
        <v>1191.3659793814295</v>
      </c>
      <c r="O446" s="19">
        <f t="shared" si="590"/>
        <v>1191.365979381444</v>
      </c>
      <c r="P446" s="19">
        <f t="shared" si="590"/>
        <v>1191.365979381444</v>
      </c>
      <c r="Q446" s="19">
        <f t="shared" si="590"/>
        <v>1191.365979381444</v>
      </c>
      <c r="R446" s="19">
        <f t="shared" ref="R446:AF446" si="591">R447+R448+R449+R450</f>
        <v>1191.365979381444</v>
      </c>
      <c r="S446" s="19">
        <f t="shared" si="591"/>
        <v>1191.365979381444</v>
      </c>
      <c r="T446" s="19">
        <f t="shared" si="591"/>
        <v>1191.3659793814295</v>
      </c>
      <c r="U446" s="19">
        <f t="shared" si="591"/>
        <v>1191.3659793814295</v>
      </c>
      <c r="V446" s="19">
        <f t="shared" si="591"/>
        <v>1191.365979381444</v>
      </c>
      <c r="W446" s="19">
        <f t="shared" si="591"/>
        <v>1191.3659793814586</v>
      </c>
      <c r="X446" s="19">
        <f t="shared" si="591"/>
        <v>1191.365979381444</v>
      </c>
      <c r="Y446" s="19">
        <f t="shared" si="591"/>
        <v>1191.365979381444</v>
      </c>
      <c r="Z446" s="19">
        <f t="shared" si="591"/>
        <v>1191.365979381444</v>
      </c>
      <c r="AA446" s="19">
        <f t="shared" si="591"/>
        <v>1191.3659793814295</v>
      </c>
      <c r="AB446" s="19">
        <f t="shared" si="591"/>
        <v>1191.365979381444</v>
      </c>
      <c r="AC446" s="19">
        <f t="shared" si="591"/>
        <v>1191.365979381444</v>
      </c>
      <c r="AD446" s="19">
        <f t="shared" si="591"/>
        <v>1191.3659793814295</v>
      </c>
      <c r="AE446" s="19">
        <f t="shared" si="591"/>
        <v>1191.3659793814295</v>
      </c>
      <c r="AF446" s="19">
        <f t="shared" si="591"/>
        <v>1191.3659793814295</v>
      </c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r="447" spans="2:42" ht="15" x14ac:dyDescent="0.25">
      <c r="B447" s="8" t="s">
        <v>53</v>
      </c>
      <c r="C447" s="16">
        <f>C418-C389</f>
        <v>0</v>
      </c>
      <c r="D447" s="16">
        <f t="shared" ref="D447:Q447" si="592">D418-D389</f>
        <v>0</v>
      </c>
      <c r="E447" s="16">
        <f t="shared" si="592"/>
        <v>0</v>
      </c>
      <c r="F447" s="16">
        <f t="shared" si="592"/>
        <v>0</v>
      </c>
      <c r="G447" s="16">
        <f t="shared" si="592"/>
        <v>0</v>
      </c>
      <c r="H447" s="16">
        <f t="shared" si="592"/>
        <v>0</v>
      </c>
      <c r="I447" s="16">
        <f t="shared" si="592"/>
        <v>0</v>
      </c>
      <c r="J447" s="16">
        <f t="shared" si="592"/>
        <v>0</v>
      </c>
      <c r="K447" s="16">
        <f t="shared" si="592"/>
        <v>0</v>
      </c>
      <c r="L447" s="16">
        <f t="shared" si="592"/>
        <v>0</v>
      </c>
      <c r="M447" s="16">
        <f t="shared" si="592"/>
        <v>0</v>
      </c>
      <c r="N447" s="16">
        <f t="shared" si="592"/>
        <v>0</v>
      </c>
      <c r="O447" s="16">
        <f t="shared" si="592"/>
        <v>0</v>
      </c>
      <c r="P447" s="16">
        <f t="shared" si="592"/>
        <v>0</v>
      </c>
      <c r="Q447" s="16">
        <f t="shared" si="592"/>
        <v>0</v>
      </c>
      <c r="R447" s="16">
        <f t="shared" ref="R447:AF447" si="593">R418-R389</f>
        <v>0</v>
      </c>
      <c r="S447" s="16">
        <f t="shared" si="593"/>
        <v>0</v>
      </c>
      <c r="T447" s="16">
        <f t="shared" si="593"/>
        <v>0</v>
      </c>
      <c r="U447" s="16">
        <f t="shared" si="593"/>
        <v>0</v>
      </c>
      <c r="V447" s="16">
        <f t="shared" si="593"/>
        <v>0</v>
      </c>
      <c r="W447" s="16">
        <f t="shared" si="593"/>
        <v>0</v>
      </c>
      <c r="X447" s="16">
        <f t="shared" si="593"/>
        <v>0</v>
      </c>
      <c r="Y447" s="16">
        <f t="shared" si="593"/>
        <v>0</v>
      </c>
      <c r="Z447" s="16">
        <f t="shared" si="593"/>
        <v>0</v>
      </c>
      <c r="AA447" s="16">
        <f t="shared" si="593"/>
        <v>0</v>
      </c>
      <c r="AB447" s="16">
        <f t="shared" si="593"/>
        <v>0</v>
      </c>
      <c r="AC447" s="16">
        <f t="shared" si="593"/>
        <v>0</v>
      </c>
      <c r="AD447" s="16">
        <f t="shared" si="593"/>
        <v>0</v>
      </c>
      <c r="AE447" s="16">
        <f t="shared" si="593"/>
        <v>0</v>
      </c>
      <c r="AF447" s="16">
        <f t="shared" si="593"/>
        <v>0</v>
      </c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r="448" spans="2:42" ht="15" x14ac:dyDescent="0.25">
      <c r="B448" s="8" t="s">
        <v>54</v>
      </c>
      <c r="C448" s="16">
        <f t="shared" ref="C448:Q448" si="594">C419-C390</f>
        <v>0</v>
      </c>
      <c r="D448" s="16">
        <f t="shared" si="594"/>
        <v>0</v>
      </c>
      <c r="E448" s="16">
        <f t="shared" si="594"/>
        <v>0</v>
      </c>
      <c r="F448" s="16">
        <f t="shared" si="594"/>
        <v>0</v>
      </c>
      <c r="G448" s="16">
        <f t="shared" si="594"/>
        <v>0</v>
      </c>
      <c r="H448" s="16">
        <f t="shared" si="594"/>
        <v>0</v>
      </c>
      <c r="I448" s="16">
        <f t="shared" si="594"/>
        <v>0</v>
      </c>
      <c r="J448" s="16">
        <f t="shared" si="594"/>
        <v>0</v>
      </c>
      <c r="K448" s="16">
        <f t="shared" si="594"/>
        <v>0</v>
      </c>
      <c r="L448" s="16">
        <f t="shared" si="594"/>
        <v>0</v>
      </c>
      <c r="M448" s="16">
        <f t="shared" si="594"/>
        <v>0</v>
      </c>
      <c r="N448" s="16">
        <f t="shared" si="594"/>
        <v>0</v>
      </c>
      <c r="O448" s="16">
        <f t="shared" si="594"/>
        <v>0</v>
      </c>
      <c r="P448" s="16">
        <f t="shared" si="594"/>
        <v>0</v>
      </c>
      <c r="Q448" s="16">
        <f t="shared" si="594"/>
        <v>0</v>
      </c>
      <c r="R448" s="16">
        <f t="shared" ref="R448:AF448" si="595">R419-R390</f>
        <v>0</v>
      </c>
      <c r="S448" s="16">
        <f t="shared" si="595"/>
        <v>0</v>
      </c>
      <c r="T448" s="16">
        <f t="shared" si="595"/>
        <v>0</v>
      </c>
      <c r="U448" s="16">
        <f t="shared" si="595"/>
        <v>0</v>
      </c>
      <c r="V448" s="16">
        <f t="shared" si="595"/>
        <v>0</v>
      </c>
      <c r="W448" s="16">
        <f t="shared" si="595"/>
        <v>0</v>
      </c>
      <c r="X448" s="16">
        <f t="shared" si="595"/>
        <v>0</v>
      </c>
      <c r="Y448" s="16">
        <f t="shared" si="595"/>
        <v>0</v>
      </c>
      <c r="Z448" s="16">
        <f t="shared" si="595"/>
        <v>0</v>
      </c>
      <c r="AA448" s="16">
        <f t="shared" si="595"/>
        <v>0</v>
      </c>
      <c r="AB448" s="16">
        <f t="shared" si="595"/>
        <v>0</v>
      </c>
      <c r="AC448" s="16">
        <f t="shared" si="595"/>
        <v>0</v>
      </c>
      <c r="AD448" s="16">
        <f t="shared" si="595"/>
        <v>0</v>
      </c>
      <c r="AE448" s="16">
        <f t="shared" si="595"/>
        <v>0</v>
      </c>
      <c r="AF448" s="16">
        <f t="shared" si="595"/>
        <v>0</v>
      </c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r="449" spans="2:42" ht="15" x14ac:dyDescent="0.25">
      <c r="B449" s="8" t="s">
        <v>55</v>
      </c>
      <c r="C449" s="16">
        <f t="shared" ref="C449:Q449" si="596">C420-C391</f>
        <v>0</v>
      </c>
      <c r="D449" s="16">
        <f t="shared" si="596"/>
        <v>0</v>
      </c>
      <c r="E449" s="16">
        <f t="shared" si="596"/>
        <v>1191.365979381444</v>
      </c>
      <c r="F449" s="16">
        <f t="shared" si="596"/>
        <v>1191.3659793814295</v>
      </c>
      <c r="G449" s="16">
        <f t="shared" si="596"/>
        <v>1191.3659793814586</v>
      </c>
      <c r="H449" s="16">
        <f t="shared" si="596"/>
        <v>1191.365979381444</v>
      </c>
      <c r="I449" s="16">
        <f t="shared" si="596"/>
        <v>1191.3659793814149</v>
      </c>
      <c r="J449" s="16">
        <f t="shared" si="596"/>
        <v>1191.365979381444</v>
      </c>
      <c r="K449" s="16">
        <f t="shared" si="596"/>
        <v>1191.3659793814295</v>
      </c>
      <c r="L449" s="16">
        <f t="shared" si="596"/>
        <v>1191.365979381444</v>
      </c>
      <c r="M449" s="16">
        <f t="shared" si="596"/>
        <v>1191.3659793814295</v>
      </c>
      <c r="N449" s="16">
        <f t="shared" si="596"/>
        <v>1191.3659793814295</v>
      </c>
      <c r="O449" s="16">
        <f t="shared" si="596"/>
        <v>1191.365979381444</v>
      </c>
      <c r="P449" s="16">
        <f t="shared" si="596"/>
        <v>1191.365979381444</v>
      </c>
      <c r="Q449" s="16">
        <f t="shared" si="596"/>
        <v>1191.365979381444</v>
      </c>
      <c r="R449" s="16">
        <f t="shared" ref="R449:AF449" si="597">R420-R391</f>
        <v>1191.365979381444</v>
      </c>
      <c r="S449" s="16">
        <f t="shared" si="597"/>
        <v>1191.365979381444</v>
      </c>
      <c r="T449" s="16">
        <f t="shared" si="597"/>
        <v>1191.3659793814295</v>
      </c>
      <c r="U449" s="16">
        <f t="shared" si="597"/>
        <v>1191.3659793814295</v>
      </c>
      <c r="V449" s="16">
        <f t="shared" si="597"/>
        <v>1191.365979381444</v>
      </c>
      <c r="W449" s="16">
        <f t="shared" si="597"/>
        <v>1191.3659793814586</v>
      </c>
      <c r="X449" s="16">
        <f t="shared" si="597"/>
        <v>1191.365979381444</v>
      </c>
      <c r="Y449" s="16">
        <f t="shared" si="597"/>
        <v>1191.365979381444</v>
      </c>
      <c r="Z449" s="16">
        <f t="shared" si="597"/>
        <v>1191.365979381444</v>
      </c>
      <c r="AA449" s="16">
        <f t="shared" si="597"/>
        <v>1191.3659793814295</v>
      </c>
      <c r="AB449" s="16">
        <f t="shared" si="597"/>
        <v>1191.365979381444</v>
      </c>
      <c r="AC449" s="16">
        <f t="shared" si="597"/>
        <v>1191.365979381444</v>
      </c>
      <c r="AD449" s="16">
        <f t="shared" si="597"/>
        <v>1191.3659793814295</v>
      </c>
      <c r="AE449" s="16">
        <f t="shared" si="597"/>
        <v>1191.3659793814295</v>
      </c>
      <c r="AF449" s="16">
        <f t="shared" si="597"/>
        <v>1191.3659793814295</v>
      </c>
      <c r="AG449" s="5"/>
      <c r="AH449" s="5"/>
      <c r="AI449" s="5"/>
      <c r="AJ449" s="5"/>
      <c r="AK449" s="5"/>
      <c r="AL449" s="5"/>
      <c r="AM449" s="5"/>
      <c r="AN449" s="5"/>
      <c r="AO449" s="5"/>
      <c r="AP449" s="5"/>
    </row>
    <row r="450" spans="2:42" ht="15" x14ac:dyDescent="0.25">
      <c r="B450" s="8" t="s">
        <v>56</v>
      </c>
      <c r="C450" s="16">
        <f t="shared" ref="C450:Q450" si="598">C421-C392</f>
        <v>0</v>
      </c>
      <c r="D450" s="16">
        <f t="shared" si="598"/>
        <v>0</v>
      </c>
      <c r="E450" s="16">
        <f t="shared" si="598"/>
        <v>0</v>
      </c>
      <c r="F450" s="16">
        <f t="shared" si="598"/>
        <v>0</v>
      </c>
      <c r="G450" s="16">
        <f t="shared" si="598"/>
        <v>0</v>
      </c>
      <c r="H450" s="16">
        <f t="shared" si="598"/>
        <v>0</v>
      </c>
      <c r="I450" s="16">
        <f t="shared" si="598"/>
        <v>0</v>
      </c>
      <c r="J450" s="16">
        <f t="shared" si="598"/>
        <v>0</v>
      </c>
      <c r="K450" s="16">
        <f t="shared" si="598"/>
        <v>0</v>
      </c>
      <c r="L450" s="16">
        <f t="shared" si="598"/>
        <v>0</v>
      </c>
      <c r="M450" s="16">
        <f t="shared" si="598"/>
        <v>0</v>
      </c>
      <c r="N450" s="16">
        <f t="shared" si="598"/>
        <v>0</v>
      </c>
      <c r="O450" s="16">
        <f t="shared" si="598"/>
        <v>0</v>
      </c>
      <c r="P450" s="16">
        <f t="shared" si="598"/>
        <v>0</v>
      </c>
      <c r="Q450" s="16">
        <f t="shared" si="598"/>
        <v>0</v>
      </c>
      <c r="R450" s="16">
        <f t="shared" ref="R450:AF450" si="599">R421-R392</f>
        <v>0</v>
      </c>
      <c r="S450" s="16">
        <f t="shared" si="599"/>
        <v>0</v>
      </c>
      <c r="T450" s="16">
        <f t="shared" si="599"/>
        <v>0</v>
      </c>
      <c r="U450" s="16">
        <f t="shared" si="599"/>
        <v>0</v>
      </c>
      <c r="V450" s="16">
        <f t="shared" si="599"/>
        <v>0</v>
      </c>
      <c r="W450" s="16">
        <f t="shared" si="599"/>
        <v>0</v>
      </c>
      <c r="X450" s="16">
        <f t="shared" si="599"/>
        <v>0</v>
      </c>
      <c r="Y450" s="16">
        <f t="shared" si="599"/>
        <v>0</v>
      </c>
      <c r="Z450" s="16">
        <f t="shared" si="599"/>
        <v>0</v>
      </c>
      <c r="AA450" s="16">
        <f t="shared" si="599"/>
        <v>0</v>
      </c>
      <c r="AB450" s="16">
        <f t="shared" si="599"/>
        <v>0</v>
      </c>
      <c r="AC450" s="16">
        <f t="shared" si="599"/>
        <v>0</v>
      </c>
      <c r="AD450" s="16">
        <f t="shared" si="599"/>
        <v>0</v>
      </c>
      <c r="AE450" s="16">
        <f t="shared" si="599"/>
        <v>0</v>
      </c>
      <c r="AF450" s="16">
        <f t="shared" si="599"/>
        <v>0</v>
      </c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r="451" spans="2:42" ht="15" x14ac:dyDescent="0.25">
      <c r="B451" s="23" t="s">
        <v>57</v>
      </c>
      <c r="C451" s="19">
        <f>C437+C446</f>
        <v>0</v>
      </c>
      <c r="D451" s="19">
        <f t="shared" ref="D451:Q451" si="600">D437+D446</f>
        <v>0</v>
      </c>
      <c r="E451" s="19">
        <f t="shared" si="600"/>
        <v>138182.36597938143</v>
      </c>
      <c r="F451" s="19">
        <f t="shared" si="600"/>
        <v>275173.36597938143</v>
      </c>
      <c r="G451" s="19">
        <f t="shared" si="600"/>
        <v>412164.36597938149</v>
      </c>
      <c r="H451" s="19">
        <f t="shared" si="600"/>
        <v>549155.36597938149</v>
      </c>
      <c r="I451" s="19">
        <f t="shared" si="600"/>
        <v>686146.36597938137</v>
      </c>
      <c r="J451" s="19">
        <f t="shared" si="600"/>
        <v>823137.36597938149</v>
      </c>
      <c r="K451" s="19">
        <f t="shared" si="600"/>
        <v>960128.36597938137</v>
      </c>
      <c r="L451" s="19">
        <f t="shared" si="600"/>
        <v>1097119.3659793814</v>
      </c>
      <c r="M451" s="19">
        <f t="shared" si="600"/>
        <v>1234110.3659793814</v>
      </c>
      <c r="N451" s="19">
        <f t="shared" si="600"/>
        <v>1371101.3659793814</v>
      </c>
      <c r="O451" s="19">
        <f t="shared" si="600"/>
        <v>1508092.3659793814</v>
      </c>
      <c r="P451" s="19">
        <f t="shared" si="600"/>
        <v>1645083.3659793814</v>
      </c>
      <c r="Q451" s="19">
        <f t="shared" si="600"/>
        <v>1782074.3659793814</v>
      </c>
      <c r="R451" s="19">
        <f t="shared" ref="R451:AF451" si="601">R437+R446</f>
        <v>1919065.3659793814</v>
      </c>
      <c r="S451" s="19">
        <f t="shared" si="601"/>
        <v>2056056.3659793814</v>
      </c>
      <c r="T451" s="19">
        <f t="shared" si="601"/>
        <v>2193047.3659793814</v>
      </c>
      <c r="U451" s="19">
        <f t="shared" si="601"/>
        <v>2330038.3659793814</v>
      </c>
      <c r="V451" s="19">
        <f t="shared" si="601"/>
        <v>2467029.3659793814</v>
      </c>
      <c r="W451" s="19">
        <f t="shared" si="601"/>
        <v>2604020.3659793814</v>
      </c>
      <c r="X451" s="19">
        <f t="shared" si="601"/>
        <v>2741011.3659793814</v>
      </c>
      <c r="Y451" s="19">
        <f t="shared" si="601"/>
        <v>2878002.3659793814</v>
      </c>
      <c r="Z451" s="19">
        <f t="shared" si="601"/>
        <v>3014993.3659793814</v>
      </c>
      <c r="AA451" s="19">
        <f t="shared" si="601"/>
        <v>3151984.3659793814</v>
      </c>
      <c r="AB451" s="19">
        <f t="shared" si="601"/>
        <v>3288975.3659793814</v>
      </c>
      <c r="AC451" s="19">
        <f t="shared" si="601"/>
        <v>3425966.3659793814</v>
      </c>
      <c r="AD451" s="19">
        <f t="shared" si="601"/>
        <v>3562957.3659793814</v>
      </c>
      <c r="AE451" s="19">
        <f t="shared" si="601"/>
        <v>3699948.3659793814</v>
      </c>
      <c r="AF451" s="19">
        <f t="shared" si="601"/>
        <v>3836939.3659793776</v>
      </c>
      <c r="AG451" s="5"/>
      <c r="AH451" s="5"/>
      <c r="AI451" s="5"/>
      <c r="AJ451" s="5"/>
      <c r="AK451" s="5"/>
      <c r="AL451" s="5"/>
      <c r="AM451" s="5"/>
      <c r="AN451" s="5"/>
      <c r="AO451" s="5"/>
      <c r="AP451" s="5"/>
    </row>
    <row r="452" spans="2:42" ht="15" x14ac:dyDescent="0.25">
      <c r="B452" s="5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5"/>
      <c r="AH452" s="5"/>
      <c r="AI452" s="5"/>
      <c r="AJ452" s="5"/>
      <c r="AK452" s="5"/>
      <c r="AL452" s="5"/>
      <c r="AM452" s="5"/>
      <c r="AN452" s="5"/>
      <c r="AO452" s="5"/>
      <c r="AP452" s="5"/>
    </row>
    <row r="453" spans="2:42" ht="15" x14ac:dyDescent="0.25">
      <c r="B453" s="4" t="s">
        <v>224</v>
      </c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r="454" spans="2:42" ht="15" x14ac:dyDescent="0.2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r="455" spans="2:42" ht="30" x14ac:dyDescent="0.25">
      <c r="B455" s="32" t="s">
        <v>133</v>
      </c>
      <c r="C455" s="7" t="str">
        <f>założenia!C17</f>
        <v>Rok n
2015</v>
      </c>
      <c r="D455" s="7" t="str">
        <f>założenia!D17</f>
        <v>Rok n+1
2016</v>
      </c>
      <c r="E455" s="7" t="str">
        <f>założenia!E17</f>
        <v>Rok n+2
2017</v>
      </c>
      <c r="F455" s="7" t="str">
        <f>założenia!F17</f>
        <v>Rok n+3
2018</v>
      </c>
      <c r="G455" s="7" t="str">
        <f>założenia!G17</f>
        <v>Rok n+4
2019</v>
      </c>
      <c r="H455" s="7" t="str">
        <f>założenia!H17</f>
        <v>Rok n+5
2020</v>
      </c>
      <c r="I455" s="7" t="str">
        <f>założenia!I17</f>
        <v>Rok n+6
2021</v>
      </c>
      <c r="J455" s="7" t="str">
        <f>założenia!J17</f>
        <v>Rok n+7
2022</v>
      </c>
      <c r="K455" s="7" t="str">
        <f>założenia!K17</f>
        <v>Rok n+8
2023</v>
      </c>
      <c r="L455" s="7" t="str">
        <f>założenia!L17</f>
        <v>Rok n+9
2024</v>
      </c>
      <c r="M455" s="7" t="str">
        <f>założenia!M17</f>
        <v>Rok n+10
2025</v>
      </c>
      <c r="N455" s="7" t="str">
        <f>założenia!N17</f>
        <v>Rok n+11
2026</v>
      </c>
      <c r="O455" s="7" t="str">
        <f>założenia!O17</f>
        <v>Rok n+12
2027</v>
      </c>
      <c r="P455" s="7" t="str">
        <f>założenia!P17</f>
        <v>Rok n+13
2028</v>
      </c>
      <c r="Q455" s="7" t="str">
        <f>założenia!Q17</f>
        <v>Rok n+14
2029</v>
      </c>
      <c r="R455" s="7" t="str">
        <f>założenia!R17</f>
        <v>Rok n+15
2030</v>
      </c>
      <c r="S455" s="7" t="str">
        <f>założenia!S17</f>
        <v>Rok n+16
2031</v>
      </c>
      <c r="T455" s="7" t="str">
        <f>założenia!T17</f>
        <v>Rok n+17
2032</v>
      </c>
      <c r="U455" s="7" t="str">
        <f>założenia!U17</f>
        <v>Rok n+18
2033</v>
      </c>
      <c r="V455" s="7" t="str">
        <f>założenia!V17</f>
        <v>Rok n+19
2034</v>
      </c>
      <c r="W455" s="7" t="str">
        <f>założenia!W17</f>
        <v>Rok n+20
2035</v>
      </c>
      <c r="X455" s="7" t="str">
        <f>założenia!X17</f>
        <v>Rok n+21
2036</v>
      </c>
      <c r="Y455" s="7" t="str">
        <f>założenia!Y17</f>
        <v>Rok n+22
2037</v>
      </c>
      <c r="Z455" s="7" t="str">
        <f>założenia!Z17</f>
        <v>Rok n+23
2038</v>
      </c>
      <c r="AA455" s="7" t="str">
        <f>założenia!AA17</f>
        <v>Rok n+24
2039</v>
      </c>
      <c r="AB455" s="7" t="str">
        <f>założenia!AB17</f>
        <v>Rok n+25
2040</v>
      </c>
      <c r="AC455" s="7" t="str">
        <f>założenia!AC17</f>
        <v>Rok n+26
2041</v>
      </c>
      <c r="AD455" s="7" t="str">
        <f>założenia!AD17</f>
        <v>Rok n+27
2042</v>
      </c>
      <c r="AE455" s="7" t="str">
        <f>założenia!AE17</f>
        <v>Rok n+28
2043</v>
      </c>
      <c r="AF455" s="7" t="str">
        <f>założenia!AF17</f>
        <v>Rok n+29
2044</v>
      </c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r="456" spans="2:42" ht="15" x14ac:dyDescent="0.25">
      <c r="B456" s="23" t="s">
        <v>32</v>
      </c>
      <c r="C456" s="19">
        <f>C457+C458+C459+C460+C461</f>
        <v>109700000</v>
      </c>
      <c r="D456" s="19">
        <f t="shared" ref="D456:Q456" si="602">D457+D458+D459+D460+D461</f>
        <v>109400000</v>
      </c>
      <c r="E456" s="19">
        <f t="shared" si="602"/>
        <v>109100000</v>
      </c>
      <c r="F456" s="19">
        <f t="shared" si="602"/>
        <v>108800000</v>
      </c>
      <c r="G456" s="19">
        <f t="shared" si="602"/>
        <v>108500000</v>
      </c>
      <c r="H456" s="19">
        <f t="shared" si="602"/>
        <v>108200000</v>
      </c>
      <c r="I456" s="19">
        <f t="shared" si="602"/>
        <v>107900000</v>
      </c>
      <c r="J456" s="19">
        <f t="shared" si="602"/>
        <v>107600000</v>
      </c>
      <c r="K456" s="19">
        <f t="shared" si="602"/>
        <v>107300000</v>
      </c>
      <c r="L456" s="19">
        <f t="shared" si="602"/>
        <v>107000000</v>
      </c>
      <c r="M456" s="19">
        <f t="shared" si="602"/>
        <v>106700000</v>
      </c>
      <c r="N456" s="19">
        <f t="shared" si="602"/>
        <v>106400000</v>
      </c>
      <c r="O456" s="19">
        <f t="shared" si="602"/>
        <v>106100000</v>
      </c>
      <c r="P456" s="19">
        <f t="shared" si="602"/>
        <v>105800000</v>
      </c>
      <c r="Q456" s="19">
        <f t="shared" si="602"/>
        <v>105500000</v>
      </c>
      <c r="R456" s="19">
        <f t="shared" ref="R456:AF456" si="603">R457+R458+R459+R460+R461</f>
        <v>105200000</v>
      </c>
      <c r="S456" s="19">
        <f t="shared" si="603"/>
        <v>104900000</v>
      </c>
      <c r="T456" s="19">
        <f t="shared" si="603"/>
        <v>104600000</v>
      </c>
      <c r="U456" s="19">
        <f t="shared" si="603"/>
        <v>104300000</v>
      </c>
      <c r="V456" s="19">
        <f t="shared" si="603"/>
        <v>104000000</v>
      </c>
      <c r="W456" s="19">
        <f t="shared" si="603"/>
        <v>103700000</v>
      </c>
      <c r="X456" s="19">
        <f t="shared" si="603"/>
        <v>103400000</v>
      </c>
      <c r="Y456" s="19">
        <f t="shared" si="603"/>
        <v>103100000</v>
      </c>
      <c r="Z456" s="19">
        <f t="shared" si="603"/>
        <v>102800000</v>
      </c>
      <c r="AA456" s="19">
        <f t="shared" si="603"/>
        <v>102500000</v>
      </c>
      <c r="AB456" s="19">
        <f t="shared" si="603"/>
        <v>102200000</v>
      </c>
      <c r="AC456" s="19">
        <f t="shared" si="603"/>
        <v>101900000</v>
      </c>
      <c r="AD456" s="19">
        <f t="shared" si="603"/>
        <v>101600000</v>
      </c>
      <c r="AE456" s="19">
        <f t="shared" si="603"/>
        <v>101300000</v>
      </c>
      <c r="AF456" s="19">
        <f t="shared" si="603"/>
        <v>101000000</v>
      </c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r="457" spans="2:42" ht="15" x14ac:dyDescent="0.25">
      <c r="B457" s="8" t="s">
        <v>33</v>
      </c>
      <c r="C457" s="16">
        <f t="shared" ref="C457:Q457" si="604">C279+C368</f>
        <v>0</v>
      </c>
      <c r="D457" s="16">
        <f t="shared" si="604"/>
        <v>0</v>
      </c>
      <c r="E457" s="16">
        <f t="shared" si="604"/>
        <v>0</v>
      </c>
      <c r="F457" s="16">
        <f t="shared" si="604"/>
        <v>0</v>
      </c>
      <c r="G457" s="16">
        <f t="shared" si="604"/>
        <v>0</v>
      </c>
      <c r="H457" s="16">
        <f t="shared" si="604"/>
        <v>0</v>
      </c>
      <c r="I457" s="16">
        <f t="shared" si="604"/>
        <v>0</v>
      </c>
      <c r="J457" s="16">
        <f t="shared" si="604"/>
        <v>0</v>
      </c>
      <c r="K457" s="16">
        <f t="shared" si="604"/>
        <v>0</v>
      </c>
      <c r="L457" s="16">
        <f t="shared" si="604"/>
        <v>0</v>
      </c>
      <c r="M457" s="16">
        <f t="shared" si="604"/>
        <v>0</v>
      </c>
      <c r="N457" s="16">
        <f t="shared" si="604"/>
        <v>0</v>
      </c>
      <c r="O457" s="16">
        <f t="shared" si="604"/>
        <v>0</v>
      </c>
      <c r="P457" s="16">
        <f t="shared" si="604"/>
        <v>0</v>
      </c>
      <c r="Q457" s="16">
        <f t="shared" si="604"/>
        <v>0</v>
      </c>
      <c r="R457" s="16">
        <f t="shared" ref="R457:AF457" si="605">R279+R368</f>
        <v>0</v>
      </c>
      <c r="S457" s="16">
        <f t="shared" si="605"/>
        <v>0</v>
      </c>
      <c r="T457" s="16">
        <f t="shared" si="605"/>
        <v>0</v>
      </c>
      <c r="U457" s="16">
        <f t="shared" si="605"/>
        <v>0</v>
      </c>
      <c r="V457" s="16">
        <f t="shared" si="605"/>
        <v>0</v>
      </c>
      <c r="W457" s="16">
        <f t="shared" si="605"/>
        <v>0</v>
      </c>
      <c r="X457" s="16">
        <f t="shared" si="605"/>
        <v>0</v>
      </c>
      <c r="Y457" s="16">
        <f t="shared" si="605"/>
        <v>0</v>
      </c>
      <c r="Z457" s="16">
        <f t="shared" si="605"/>
        <v>0</v>
      </c>
      <c r="AA457" s="16">
        <f t="shared" si="605"/>
        <v>0</v>
      </c>
      <c r="AB457" s="16">
        <f t="shared" si="605"/>
        <v>0</v>
      </c>
      <c r="AC457" s="16">
        <f t="shared" si="605"/>
        <v>0</v>
      </c>
      <c r="AD457" s="16">
        <f t="shared" si="605"/>
        <v>0</v>
      </c>
      <c r="AE457" s="16">
        <f t="shared" si="605"/>
        <v>0</v>
      </c>
      <c r="AF457" s="16">
        <f t="shared" si="605"/>
        <v>0</v>
      </c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r="458" spans="2:42" ht="15" x14ac:dyDescent="0.25">
      <c r="B458" s="8" t="s">
        <v>34</v>
      </c>
      <c r="C458" s="16">
        <f t="shared" ref="C458:Q458" si="606">C280+C369</f>
        <v>109700000</v>
      </c>
      <c r="D458" s="16">
        <f t="shared" si="606"/>
        <v>109400000</v>
      </c>
      <c r="E458" s="16">
        <f t="shared" si="606"/>
        <v>109100000</v>
      </c>
      <c r="F458" s="16">
        <f t="shared" si="606"/>
        <v>108800000</v>
      </c>
      <c r="G458" s="16">
        <f t="shared" si="606"/>
        <v>108500000</v>
      </c>
      <c r="H458" s="16">
        <f t="shared" si="606"/>
        <v>108200000</v>
      </c>
      <c r="I458" s="16">
        <f t="shared" si="606"/>
        <v>107900000</v>
      </c>
      <c r="J458" s="16">
        <f t="shared" si="606"/>
        <v>107600000</v>
      </c>
      <c r="K458" s="16">
        <f t="shared" si="606"/>
        <v>107300000</v>
      </c>
      <c r="L458" s="16">
        <f t="shared" si="606"/>
        <v>107000000</v>
      </c>
      <c r="M458" s="16">
        <f t="shared" si="606"/>
        <v>106700000</v>
      </c>
      <c r="N458" s="16">
        <f t="shared" si="606"/>
        <v>106400000</v>
      </c>
      <c r="O458" s="16">
        <f t="shared" si="606"/>
        <v>106100000</v>
      </c>
      <c r="P458" s="16">
        <f t="shared" si="606"/>
        <v>105800000</v>
      </c>
      <c r="Q458" s="16">
        <f t="shared" si="606"/>
        <v>105500000</v>
      </c>
      <c r="R458" s="16">
        <f t="shared" ref="R458:AF458" si="607">R280+R369</f>
        <v>105200000</v>
      </c>
      <c r="S458" s="16">
        <f t="shared" si="607"/>
        <v>104900000</v>
      </c>
      <c r="T458" s="16">
        <f t="shared" si="607"/>
        <v>104600000</v>
      </c>
      <c r="U458" s="16">
        <f t="shared" si="607"/>
        <v>104300000</v>
      </c>
      <c r="V458" s="16">
        <f t="shared" si="607"/>
        <v>104000000</v>
      </c>
      <c r="W458" s="16">
        <f t="shared" si="607"/>
        <v>103700000</v>
      </c>
      <c r="X458" s="16">
        <f t="shared" si="607"/>
        <v>103400000</v>
      </c>
      <c r="Y458" s="16">
        <f t="shared" si="607"/>
        <v>103100000</v>
      </c>
      <c r="Z458" s="16">
        <f t="shared" si="607"/>
        <v>102800000</v>
      </c>
      <c r="AA458" s="16">
        <f t="shared" si="607"/>
        <v>102500000</v>
      </c>
      <c r="AB458" s="16">
        <f t="shared" si="607"/>
        <v>102200000</v>
      </c>
      <c r="AC458" s="16">
        <f t="shared" si="607"/>
        <v>101900000</v>
      </c>
      <c r="AD458" s="16">
        <f t="shared" si="607"/>
        <v>101600000</v>
      </c>
      <c r="AE458" s="16">
        <f t="shared" si="607"/>
        <v>101300000</v>
      </c>
      <c r="AF458" s="16">
        <f t="shared" si="607"/>
        <v>101000000</v>
      </c>
      <c r="AG458" s="5"/>
      <c r="AH458" s="5"/>
      <c r="AI458" s="5"/>
      <c r="AJ458" s="5"/>
      <c r="AK458" s="5"/>
      <c r="AL458" s="5"/>
      <c r="AM458" s="5"/>
      <c r="AN458" s="5"/>
      <c r="AO458" s="5"/>
      <c r="AP458" s="5"/>
    </row>
    <row r="459" spans="2:42" ht="15" x14ac:dyDescent="0.25">
      <c r="B459" s="8" t="s">
        <v>35</v>
      </c>
      <c r="C459" s="16">
        <f t="shared" ref="C459:Q459" si="608">C281+C370</f>
        <v>0</v>
      </c>
      <c r="D459" s="16">
        <f t="shared" si="608"/>
        <v>0</v>
      </c>
      <c r="E459" s="16">
        <f t="shared" si="608"/>
        <v>0</v>
      </c>
      <c r="F459" s="16">
        <f t="shared" si="608"/>
        <v>0</v>
      </c>
      <c r="G459" s="16">
        <f t="shared" si="608"/>
        <v>0</v>
      </c>
      <c r="H459" s="16">
        <f t="shared" si="608"/>
        <v>0</v>
      </c>
      <c r="I459" s="16">
        <f t="shared" si="608"/>
        <v>0</v>
      </c>
      <c r="J459" s="16">
        <f t="shared" si="608"/>
        <v>0</v>
      </c>
      <c r="K459" s="16">
        <f t="shared" si="608"/>
        <v>0</v>
      </c>
      <c r="L459" s="16">
        <f t="shared" si="608"/>
        <v>0</v>
      </c>
      <c r="M459" s="16">
        <f t="shared" si="608"/>
        <v>0</v>
      </c>
      <c r="N459" s="16">
        <f t="shared" si="608"/>
        <v>0</v>
      </c>
      <c r="O459" s="16">
        <f t="shared" si="608"/>
        <v>0</v>
      </c>
      <c r="P459" s="16">
        <f t="shared" si="608"/>
        <v>0</v>
      </c>
      <c r="Q459" s="16">
        <f t="shared" si="608"/>
        <v>0</v>
      </c>
      <c r="R459" s="16">
        <f t="shared" ref="R459:AF459" si="609">R281+R370</f>
        <v>0</v>
      </c>
      <c r="S459" s="16">
        <f t="shared" si="609"/>
        <v>0</v>
      </c>
      <c r="T459" s="16">
        <f t="shared" si="609"/>
        <v>0</v>
      </c>
      <c r="U459" s="16">
        <f t="shared" si="609"/>
        <v>0</v>
      </c>
      <c r="V459" s="16">
        <f t="shared" si="609"/>
        <v>0</v>
      </c>
      <c r="W459" s="16">
        <f t="shared" si="609"/>
        <v>0</v>
      </c>
      <c r="X459" s="16">
        <f t="shared" si="609"/>
        <v>0</v>
      </c>
      <c r="Y459" s="16">
        <f t="shared" si="609"/>
        <v>0</v>
      </c>
      <c r="Z459" s="16">
        <f t="shared" si="609"/>
        <v>0</v>
      </c>
      <c r="AA459" s="16">
        <f t="shared" si="609"/>
        <v>0</v>
      </c>
      <c r="AB459" s="16">
        <f t="shared" si="609"/>
        <v>0</v>
      </c>
      <c r="AC459" s="16">
        <f t="shared" si="609"/>
        <v>0</v>
      </c>
      <c r="AD459" s="16">
        <f t="shared" si="609"/>
        <v>0</v>
      </c>
      <c r="AE459" s="16">
        <f t="shared" si="609"/>
        <v>0</v>
      </c>
      <c r="AF459" s="16">
        <f t="shared" si="609"/>
        <v>0</v>
      </c>
      <c r="AG459" s="5"/>
      <c r="AH459" s="5"/>
      <c r="AI459" s="5"/>
      <c r="AJ459" s="5"/>
      <c r="AK459" s="5"/>
      <c r="AL459" s="5"/>
      <c r="AM459" s="5"/>
      <c r="AN459" s="5"/>
      <c r="AO459" s="5"/>
      <c r="AP459" s="5"/>
    </row>
    <row r="460" spans="2:42" ht="15" x14ac:dyDescent="0.25">
      <c r="B460" s="8" t="s">
        <v>36</v>
      </c>
      <c r="C460" s="16">
        <f t="shared" ref="C460:Q460" si="610">C282+C371</f>
        <v>0</v>
      </c>
      <c r="D460" s="16">
        <f t="shared" si="610"/>
        <v>0</v>
      </c>
      <c r="E460" s="16">
        <f t="shared" si="610"/>
        <v>0</v>
      </c>
      <c r="F460" s="16">
        <f t="shared" si="610"/>
        <v>0</v>
      </c>
      <c r="G460" s="16">
        <f t="shared" si="610"/>
        <v>0</v>
      </c>
      <c r="H460" s="16">
        <f t="shared" si="610"/>
        <v>0</v>
      </c>
      <c r="I460" s="16">
        <f t="shared" si="610"/>
        <v>0</v>
      </c>
      <c r="J460" s="16">
        <f t="shared" si="610"/>
        <v>0</v>
      </c>
      <c r="K460" s="16">
        <f t="shared" si="610"/>
        <v>0</v>
      </c>
      <c r="L460" s="16">
        <f t="shared" si="610"/>
        <v>0</v>
      </c>
      <c r="M460" s="16">
        <f t="shared" si="610"/>
        <v>0</v>
      </c>
      <c r="N460" s="16">
        <f t="shared" si="610"/>
        <v>0</v>
      </c>
      <c r="O460" s="16">
        <f t="shared" si="610"/>
        <v>0</v>
      </c>
      <c r="P460" s="16">
        <f t="shared" si="610"/>
        <v>0</v>
      </c>
      <c r="Q460" s="16">
        <f t="shared" si="610"/>
        <v>0</v>
      </c>
      <c r="R460" s="16">
        <f t="shared" ref="R460:AF460" si="611">R282+R371</f>
        <v>0</v>
      </c>
      <c r="S460" s="16">
        <f t="shared" si="611"/>
        <v>0</v>
      </c>
      <c r="T460" s="16">
        <f t="shared" si="611"/>
        <v>0</v>
      </c>
      <c r="U460" s="16">
        <f t="shared" si="611"/>
        <v>0</v>
      </c>
      <c r="V460" s="16">
        <f t="shared" si="611"/>
        <v>0</v>
      </c>
      <c r="W460" s="16">
        <f t="shared" si="611"/>
        <v>0</v>
      </c>
      <c r="X460" s="16">
        <f t="shared" si="611"/>
        <v>0</v>
      </c>
      <c r="Y460" s="16">
        <f t="shared" si="611"/>
        <v>0</v>
      </c>
      <c r="Z460" s="16">
        <f t="shared" si="611"/>
        <v>0</v>
      </c>
      <c r="AA460" s="16">
        <f t="shared" si="611"/>
        <v>0</v>
      </c>
      <c r="AB460" s="16">
        <f t="shared" si="611"/>
        <v>0</v>
      </c>
      <c r="AC460" s="16">
        <f t="shared" si="611"/>
        <v>0</v>
      </c>
      <c r="AD460" s="16">
        <f t="shared" si="611"/>
        <v>0</v>
      </c>
      <c r="AE460" s="16">
        <f t="shared" si="611"/>
        <v>0</v>
      </c>
      <c r="AF460" s="16">
        <f t="shared" si="611"/>
        <v>0</v>
      </c>
      <c r="AG460" s="5"/>
      <c r="AH460" s="5"/>
      <c r="AI460" s="5"/>
      <c r="AJ460" s="5"/>
      <c r="AK460" s="5"/>
      <c r="AL460" s="5"/>
      <c r="AM460" s="5"/>
      <c r="AN460" s="5"/>
      <c r="AO460" s="5"/>
      <c r="AP460" s="5"/>
    </row>
    <row r="461" spans="2:42" ht="30" x14ac:dyDescent="0.25">
      <c r="B461" s="8" t="s">
        <v>37</v>
      </c>
      <c r="C461" s="16">
        <f t="shared" ref="C461:Q461" si="612">C283+C372</f>
        <v>0</v>
      </c>
      <c r="D461" s="16">
        <f t="shared" si="612"/>
        <v>0</v>
      </c>
      <c r="E461" s="16">
        <f t="shared" si="612"/>
        <v>0</v>
      </c>
      <c r="F461" s="16">
        <f t="shared" si="612"/>
        <v>0</v>
      </c>
      <c r="G461" s="16">
        <f t="shared" si="612"/>
        <v>0</v>
      </c>
      <c r="H461" s="16">
        <f t="shared" si="612"/>
        <v>0</v>
      </c>
      <c r="I461" s="16">
        <f t="shared" si="612"/>
        <v>0</v>
      </c>
      <c r="J461" s="16">
        <f t="shared" si="612"/>
        <v>0</v>
      </c>
      <c r="K461" s="16">
        <f t="shared" si="612"/>
        <v>0</v>
      </c>
      <c r="L461" s="16">
        <f t="shared" si="612"/>
        <v>0</v>
      </c>
      <c r="M461" s="16">
        <f t="shared" si="612"/>
        <v>0</v>
      </c>
      <c r="N461" s="16">
        <f t="shared" si="612"/>
        <v>0</v>
      </c>
      <c r="O461" s="16">
        <f t="shared" si="612"/>
        <v>0</v>
      </c>
      <c r="P461" s="16">
        <f t="shared" si="612"/>
        <v>0</v>
      </c>
      <c r="Q461" s="16">
        <f t="shared" si="612"/>
        <v>0</v>
      </c>
      <c r="R461" s="16">
        <f t="shared" ref="R461:AF461" si="613">R283+R372</f>
        <v>0</v>
      </c>
      <c r="S461" s="16">
        <f t="shared" si="613"/>
        <v>0</v>
      </c>
      <c r="T461" s="16">
        <f t="shared" si="613"/>
        <v>0</v>
      </c>
      <c r="U461" s="16">
        <f t="shared" si="613"/>
        <v>0</v>
      </c>
      <c r="V461" s="16">
        <f t="shared" si="613"/>
        <v>0</v>
      </c>
      <c r="W461" s="16">
        <f t="shared" si="613"/>
        <v>0</v>
      </c>
      <c r="X461" s="16">
        <f t="shared" si="613"/>
        <v>0</v>
      </c>
      <c r="Y461" s="16">
        <f t="shared" si="613"/>
        <v>0</v>
      </c>
      <c r="Z461" s="16">
        <f t="shared" si="613"/>
        <v>0</v>
      </c>
      <c r="AA461" s="16">
        <f t="shared" si="613"/>
        <v>0</v>
      </c>
      <c r="AB461" s="16">
        <f t="shared" si="613"/>
        <v>0</v>
      </c>
      <c r="AC461" s="16">
        <f t="shared" si="613"/>
        <v>0</v>
      </c>
      <c r="AD461" s="16">
        <f t="shared" si="613"/>
        <v>0</v>
      </c>
      <c r="AE461" s="16">
        <f t="shared" si="613"/>
        <v>0</v>
      </c>
      <c r="AF461" s="16">
        <f t="shared" si="613"/>
        <v>0</v>
      </c>
      <c r="AG461" s="5"/>
      <c r="AH461" s="5"/>
      <c r="AI461" s="5"/>
      <c r="AJ461" s="5"/>
      <c r="AK461" s="5"/>
      <c r="AL461" s="5"/>
      <c r="AM461" s="5"/>
      <c r="AN461" s="5"/>
      <c r="AO461" s="5"/>
      <c r="AP461" s="5"/>
    </row>
    <row r="462" spans="2:42" ht="15" x14ac:dyDescent="0.25">
      <c r="B462" s="23" t="s">
        <v>38</v>
      </c>
      <c r="C462" s="19">
        <f t="shared" ref="C462" si="614">C463+C464+C465+C466</f>
        <v>11493023.932989692</v>
      </c>
      <c r="D462" s="19">
        <f t="shared" ref="D462:Q462" si="615">D463+D464+D465+D466</f>
        <v>12414340.587169064</v>
      </c>
      <c r="E462" s="19">
        <f t="shared" si="615"/>
        <v>13717391.400152462</v>
      </c>
      <c r="F462" s="19">
        <f t="shared" si="615"/>
        <v>15480820.957075037</v>
      </c>
      <c r="G462" s="19">
        <f t="shared" si="615"/>
        <v>17676235.731302109</v>
      </c>
      <c r="H462" s="19">
        <f t="shared" si="615"/>
        <v>20264913.767754853</v>
      </c>
      <c r="I462" s="19">
        <f t="shared" si="615"/>
        <v>23238230.482105091</v>
      </c>
      <c r="J462" s="19">
        <f t="shared" si="615"/>
        <v>26513583.100855183</v>
      </c>
      <c r="K462" s="19">
        <f t="shared" si="615"/>
        <v>30037384.487346619</v>
      </c>
      <c r="L462" s="19">
        <f t="shared" si="615"/>
        <v>33786149.696955442</v>
      </c>
      <c r="M462" s="19">
        <f t="shared" si="615"/>
        <v>37732209.652622364</v>
      </c>
      <c r="N462" s="19">
        <f t="shared" si="615"/>
        <v>41844875.918187499</v>
      </c>
      <c r="O462" s="19">
        <f t="shared" si="615"/>
        <v>46131354.24943424</v>
      </c>
      <c r="P462" s="19">
        <f t="shared" si="615"/>
        <v>50597657.718617231</v>
      </c>
      <c r="Q462" s="19">
        <f t="shared" si="615"/>
        <v>55206603.777195796</v>
      </c>
      <c r="R462" s="19">
        <f t="shared" ref="R462:AF462" si="616">R463+R464+R465+R466</f>
        <v>59963743.177420758</v>
      </c>
      <c r="S462" s="19">
        <f t="shared" si="616"/>
        <v>64873225.897395268</v>
      </c>
      <c r="T462" s="19">
        <f t="shared" si="616"/>
        <v>69892174.177954301</v>
      </c>
      <c r="U462" s="19">
        <f t="shared" si="616"/>
        <v>75024120.542013258</v>
      </c>
      <c r="V462" s="19">
        <f t="shared" si="616"/>
        <v>80221242.58434388</v>
      </c>
      <c r="W462" s="19">
        <f t="shared" si="616"/>
        <v>85433643.995211676</v>
      </c>
      <c r="X462" s="19">
        <f t="shared" si="616"/>
        <v>90659908.160791665</v>
      </c>
      <c r="Y462" s="19">
        <f t="shared" si="616"/>
        <v>95843040.928741962</v>
      </c>
      <c r="Z462" s="19">
        <f t="shared" si="616"/>
        <v>100978813.09832314</v>
      </c>
      <c r="AA462" s="19">
        <f t="shared" si="616"/>
        <v>106060820.85063866</v>
      </c>
      <c r="AB462" s="19">
        <f t="shared" si="616"/>
        <v>111024801.24674994</v>
      </c>
      <c r="AC462" s="19">
        <f t="shared" si="616"/>
        <v>115863154.97231224</v>
      </c>
      <c r="AD462" s="19">
        <f t="shared" si="616"/>
        <v>120565838.26218121</v>
      </c>
      <c r="AE462" s="19">
        <f t="shared" si="616"/>
        <v>125122375.12536235</v>
      </c>
      <c r="AF462" s="19">
        <f t="shared" si="616"/>
        <v>129521841.88806723</v>
      </c>
      <c r="AG462" s="5"/>
      <c r="AH462" s="5"/>
      <c r="AI462" s="5"/>
      <c r="AJ462" s="5"/>
      <c r="AK462" s="5"/>
      <c r="AL462" s="5"/>
      <c r="AM462" s="5"/>
      <c r="AN462" s="5"/>
      <c r="AO462" s="5"/>
      <c r="AP462" s="5"/>
    </row>
    <row r="463" spans="2:42" ht="15" x14ac:dyDescent="0.25">
      <c r="B463" s="8" t="s">
        <v>39</v>
      </c>
      <c r="C463" s="16">
        <f t="shared" ref="C463:Q463" si="617">C285+C374</f>
        <v>360711.96649484534</v>
      </c>
      <c r="D463" s="16">
        <f t="shared" si="617"/>
        <v>372639.19264556415</v>
      </c>
      <c r="E463" s="16">
        <f t="shared" si="617"/>
        <v>385657.98880862497</v>
      </c>
      <c r="F463" s="16">
        <f t="shared" si="617"/>
        <v>399494.15694127348</v>
      </c>
      <c r="G463" s="16">
        <f t="shared" si="617"/>
        <v>413891.93137875386</v>
      </c>
      <c r="H463" s="16">
        <f t="shared" si="617"/>
        <v>428127.56697601726</v>
      </c>
      <c r="I463" s="16">
        <f t="shared" si="617"/>
        <v>442513.19645160704</v>
      </c>
      <c r="J463" s="16">
        <f t="shared" si="617"/>
        <v>456247.54808017425</v>
      </c>
      <c r="K463" s="16">
        <f t="shared" si="617"/>
        <v>469629.36573903717</v>
      </c>
      <c r="L463" s="16">
        <f t="shared" si="617"/>
        <v>483009.74049650098</v>
      </c>
      <c r="M463" s="16">
        <f t="shared" si="617"/>
        <v>496363.36386986857</v>
      </c>
      <c r="N463" s="16">
        <f t="shared" si="617"/>
        <v>509664.24547872733</v>
      </c>
      <c r="O463" s="16">
        <f t="shared" si="617"/>
        <v>523339.43927110941</v>
      </c>
      <c r="P463" s="16">
        <f t="shared" si="617"/>
        <v>537400.31705509138</v>
      </c>
      <c r="Q463" s="16">
        <f t="shared" si="617"/>
        <v>551377.5059687891</v>
      </c>
      <c r="R463" s="16">
        <f t="shared" ref="R463:AF463" si="618">R285+R374</f>
        <v>565735.76711413497</v>
      </c>
      <c r="S463" s="16">
        <f t="shared" si="618"/>
        <v>580486.55667885416</v>
      </c>
      <c r="T463" s="16">
        <f t="shared" si="618"/>
        <v>595119.71339029947</v>
      </c>
      <c r="U463" s="16">
        <f t="shared" si="618"/>
        <v>610140.25926954031</v>
      </c>
      <c r="V463" s="16">
        <f t="shared" si="618"/>
        <v>625009.1325475279</v>
      </c>
      <c r="W463" s="16">
        <f t="shared" si="618"/>
        <v>639694.13610349363</v>
      </c>
      <c r="X463" s="16">
        <f t="shared" si="618"/>
        <v>654742.68368221493</v>
      </c>
      <c r="Y463" s="16">
        <f t="shared" si="618"/>
        <v>669570.90803295444</v>
      </c>
      <c r="Z463" s="16">
        <f t="shared" si="618"/>
        <v>684753.47404419922</v>
      </c>
      <c r="AA463" s="16">
        <f t="shared" si="618"/>
        <v>700299.50278411317</v>
      </c>
      <c r="AB463" s="16">
        <f t="shared" si="618"/>
        <v>715580.68910266645</v>
      </c>
      <c r="AC463" s="16">
        <f t="shared" si="618"/>
        <v>731213.84061621409</v>
      </c>
      <c r="AD463" s="16">
        <f t="shared" si="618"/>
        <v>747206.9057384833</v>
      </c>
      <c r="AE463" s="16">
        <f t="shared" si="618"/>
        <v>763569.10728211433</v>
      </c>
      <c r="AF463" s="16">
        <f t="shared" si="618"/>
        <v>780308.19520731445</v>
      </c>
      <c r="AG463" s="5"/>
      <c r="AH463" s="5"/>
      <c r="AI463" s="5"/>
      <c r="AJ463" s="5"/>
      <c r="AK463" s="5"/>
      <c r="AL463" s="5"/>
      <c r="AM463" s="5"/>
      <c r="AN463" s="5"/>
      <c r="AO463" s="5"/>
      <c r="AP463" s="5"/>
    </row>
    <row r="464" spans="2:42" ht="15" x14ac:dyDescent="0.25">
      <c r="B464" s="8" t="s">
        <v>40</v>
      </c>
      <c r="C464" s="16">
        <f t="shared" ref="C464:Q464" si="619">C286+C375</f>
        <v>1114819.1463917526</v>
      </c>
      <c r="D464" s="16">
        <f t="shared" si="619"/>
        <v>1153796.8706742171</v>
      </c>
      <c r="E464" s="16">
        <f t="shared" si="619"/>
        <v>1196372.3313895743</v>
      </c>
      <c r="F464" s="16">
        <f t="shared" si="619"/>
        <v>1241682.9872562725</v>
      </c>
      <c r="G464" s="16">
        <f t="shared" si="619"/>
        <v>1288819.1193139874</v>
      </c>
      <c r="H464" s="16">
        <f t="shared" si="619"/>
        <v>1335406.6311052893</v>
      </c>
      <c r="I464" s="16">
        <f t="shared" si="619"/>
        <v>1382488.5302850127</v>
      </c>
      <c r="J464" s="16">
        <f t="shared" si="619"/>
        <v>1427395.3830315655</v>
      </c>
      <c r="K464" s="16">
        <f t="shared" si="619"/>
        <v>1471123.0678115673</v>
      </c>
      <c r="L464" s="16">
        <f t="shared" si="619"/>
        <v>1514842.8655455753</v>
      </c>
      <c r="M464" s="16">
        <f t="shared" si="619"/>
        <v>1558469.4845392078</v>
      </c>
      <c r="N464" s="16">
        <f t="shared" si="619"/>
        <v>1601915.2481650249</v>
      </c>
      <c r="O464" s="16">
        <f t="shared" si="619"/>
        <v>1646602.6849933995</v>
      </c>
      <c r="P464" s="16">
        <f t="shared" si="619"/>
        <v>1692568.6171473011</v>
      </c>
      <c r="Q464" s="16">
        <f t="shared" si="619"/>
        <v>1738248.5043857433</v>
      </c>
      <c r="R464" s="16">
        <f t="shared" ref="R464:AF464" si="620">R286+R375</f>
        <v>1785190.9635328508</v>
      </c>
      <c r="S464" s="16">
        <f t="shared" si="620"/>
        <v>1833432.6099349931</v>
      </c>
      <c r="T464" s="16">
        <f t="shared" si="620"/>
        <v>1881271.3179503006</v>
      </c>
      <c r="U464" s="16">
        <f t="shared" si="620"/>
        <v>1930389.3453476964</v>
      </c>
      <c r="V464" s="16">
        <f t="shared" si="620"/>
        <v>1978987.8270995191</v>
      </c>
      <c r="W464" s="16">
        <f t="shared" si="620"/>
        <v>2026958.157671693</v>
      </c>
      <c r="X464" s="16">
        <f t="shared" si="620"/>
        <v>2076122.0253469429</v>
      </c>
      <c r="Y464" s="16">
        <f t="shared" si="620"/>
        <v>2124531.9993316005</v>
      </c>
      <c r="Z464" s="16">
        <f t="shared" si="620"/>
        <v>2174101.3537758831</v>
      </c>
      <c r="AA464" s="16">
        <f t="shared" si="620"/>
        <v>2224858.9030461307</v>
      </c>
      <c r="AB464" s="16">
        <f t="shared" si="620"/>
        <v>2274709.5316722477</v>
      </c>
      <c r="AC464" s="16">
        <f t="shared" si="620"/>
        <v>2325707.5233896985</v>
      </c>
      <c r="AD464" s="16">
        <f t="shared" si="620"/>
        <v>2377879.0350970663</v>
      </c>
      <c r="AE464" s="16">
        <f t="shared" si="620"/>
        <v>2431252.5556889414</v>
      </c>
      <c r="AF464" s="16">
        <f t="shared" si="620"/>
        <v>2485854.5592800602</v>
      </c>
      <c r="AG464" s="5"/>
      <c r="AH464" s="5"/>
      <c r="AI464" s="5"/>
      <c r="AJ464" s="5"/>
      <c r="AK464" s="5"/>
      <c r="AL464" s="5"/>
      <c r="AM464" s="5"/>
      <c r="AN464" s="5"/>
      <c r="AO464" s="5"/>
      <c r="AP464" s="5"/>
    </row>
    <row r="465" spans="2:42" ht="15" x14ac:dyDescent="0.25">
      <c r="B465" s="8" t="s">
        <v>41</v>
      </c>
      <c r="C465" s="16">
        <f t="shared" ref="C465:Q465" si="621">C287+C376</f>
        <v>10017492.820103094</v>
      </c>
      <c r="D465" s="16">
        <f t="shared" si="621"/>
        <v>10887904.523849282</v>
      </c>
      <c r="E465" s="16">
        <f t="shared" si="621"/>
        <v>12135361.079954263</v>
      </c>
      <c r="F465" s="16">
        <f t="shared" si="621"/>
        <v>13839643.812877491</v>
      </c>
      <c r="G465" s="16">
        <f t="shared" si="621"/>
        <v>15973524.680609368</v>
      </c>
      <c r="H465" s="16">
        <f t="shared" si="621"/>
        <v>18501379.569673546</v>
      </c>
      <c r="I465" s="16">
        <f t="shared" si="621"/>
        <v>21413228.755368471</v>
      </c>
      <c r="J465" s="16">
        <f t="shared" si="621"/>
        <v>24629940.169743445</v>
      </c>
      <c r="K465" s="16">
        <f t="shared" si="621"/>
        <v>28096632.053796016</v>
      </c>
      <c r="L465" s="16">
        <f t="shared" si="621"/>
        <v>31788297.090913367</v>
      </c>
      <c r="M465" s="16">
        <f t="shared" si="621"/>
        <v>35677376.804213285</v>
      </c>
      <c r="N465" s="16">
        <f t="shared" si="621"/>
        <v>39733296.424543746</v>
      </c>
      <c r="O465" s="16">
        <f t="shared" si="621"/>
        <v>43961412.125169732</v>
      </c>
      <c r="P465" s="16">
        <f t="shared" si="621"/>
        <v>48367688.784414835</v>
      </c>
      <c r="Q465" s="16">
        <f t="shared" si="621"/>
        <v>52916977.766841263</v>
      </c>
      <c r="R465" s="16">
        <f t="shared" ref="R465:AF465" si="622">R287+R376</f>
        <v>57612816.446773775</v>
      </c>
      <c r="S465" s="16">
        <f t="shared" si="622"/>
        <v>62459306.730781421</v>
      </c>
      <c r="T465" s="16">
        <f t="shared" si="622"/>
        <v>67415783.146613702</v>
      </c>
      <c r="U465" s="16">
        <f t="shared" si="622"/>
        <v>72483590.93739602</v>
      </c>
      <c r="V465" s="16">
        <f t="shared" si="622"/>
        <v>77617245.624696836</v>
      </c>
      <c r="W465" s="16">
        <f t="shared" si="622"/>
        <v>82766991.70143649</v>
      </c>
      <c r="X465" s="16">
        <f t="shared" si="622"/>
        <v>87929043.451762512</v>
      </c>
      <c r="Y465" s="16">
        <f t="shared" si="622"/>
        <v>93048938.021377414</v>
      </c>
      <c r="Z465" s="16">
        <f t="shared" si="622"/>
        <v>98119958.270503059</v>
      </c>
      <c r="AA465" s="16">
        <f t="shared" si="622"/>
        <v>103135662.44480841</v>
      </c>
      <c r="AB465" s="16">
        <f t="shared" si="622"/>
        <v>108034511.02597502</v>
      </c>
      <c r="AC465" s="16">
        <f t="shared" si="622"/>
        <v>112806233.60830633</v>
      </c>
      <c r="AD465" s="16">
        <f t="shared" si="622"/>
        <v>117440752.32134566</v>
      </c>
      <c r="AE465" s="16">
        <f t="shared" si="622"/>
        <v>121927553.4623913</v>
      </c>
      <c r="AF465" s="16">
        <f t="shared" si="622"/>
        <v>126255679.13357985</v>
      </c>
      <c r="AG465" s="5"/>
      <c r="AH465" s="5"/>
      <c r="AI465" s="5"/>
      <c r="AJ465" s="5"/>
      <c r="AK465" s="5"/>
      <c r="AL465" s="5"/>
      <c r="AM465" s="5"/>
      <c r="AN465" s="5"/>
      <c r="AO465" s="5"/>
      <c r="AP465" s="5"/>
    </row>
    <row r="466" spans="2:42" ht="30" x14ac:dyDescent="0.25">
      <c r="B466" s="8" t="s">
        <v>42</v>
      </c>
      <c r="C466" s="16">
        <f t="shared" ref="C466:Q466" si="623">C288+C377</f>
        <v>0</v>
      </c>
      <c r="D466" s="16">
        <f t="shared" si="623"/>
        <v>0</v>
      </c>
      <c r="E466" s="16">
        <f t="shared" si="623"/>
        <v>0</v>
      </c>
      <c r="F466" s="16">
        <f t="shared" si="623"/>
        <v>0</v>
      </c>
      <c r="G466" s="16">
        <f t="shared" si="623"/>
        <v>0</v>
      </c>
      <c r="H466" s="16">
        <f t="shared" si="623"/>
        <v>0</v>
      </c>
      <c r="I466" s="16">
        <f t="shared" si="623"/>
        <v>0</v>
      </c>
      <c r="J466" s="16">
        <f t="shared" si="623"/>
        <v>0</v>
      </c>
      <c r="K466" s="16">
        <f t="shared" si="623"/>
        <v>0</v>
      </c>
      <c r="L466" s="16">
        <f t="shared" si="623"/>
        <v>0</v>
      </c>
      <c r="M466" s="16">
        <f t="shared" si="623"/>
        <v>0</v>
      </c>
      <c r="N466" s="16">
        <f t="shared" si="623"/>
        <v>0</v>
      </c>
      <c r="O466" s="16">
        <f t="shared" si="623"/>
        <v>0</v>
      </c>
      <c r="P466" s="16">
        <f t="shared" si="623"/>
        <v>0</v>
      </c>
      <c r="Q466" s="16">
        <f t="shared" si="623"/>
        <v>0</v>
      </c>
      <c r="R466" s="16">
        <f t="shared" ref="R466:AF466" si="624">R288+R377</f>
        <v>0</v>
      </c>
      <c r="S466" s="16">
        <f t="shared" si="624"/>
        <v>0</v>
      </c>
      <c r="T466" s="16">
        <f t="shared" si="624"/>
        <v>0</v>
      </c>
      <c r="U466" s="16">
        <f t="shared" si="624"/>
        <v>0</v>
      </c>
      <c r="V466" s="16">
        <f t="shared" si="624"/>
        <v>0</v>
      </c>
      <c r="W466" s="16">
        <f t="shared" si="624"/>
        <v>0</v>
      </c>
      <c r="X466" s="16">
        <f t="shared" si="624"/>
        <v>0</v>
      </c>
      <c r="Y466" s="16">
        <f t="shared" si="624"/>
        <v>0</v>
      </c>
      <c r="Z466" s="16">
        <f t="shared" si="624"/>
        <v>0</v>
      </c>
      <c r="AA466" s="16">
        <f t="shared" si="624"/>
        <v>0</v>
      </c>
      <c r="AB466" s="16">
        <f t="shared" si="624"/>
        <v>0</v>
      </c>
      <c r="AC466" s="16">
        <f t="shared" si="624"/>
        <v>0</v>
      </c>
      <c r="AD466" s="16">
        <f t="shared" si="624"/>
        <v>0</v>
      </c>
      <c r="AE466" s="16">
        <f t="shared" si="624"/>
        <v>0</v>
      </c>
      <c r="AF466" s="16">
        <f t="shared" si="624"/>
        <v>0</v>
      </c>
      <c r="AG466" s="5"/>
      <c r="AH466" s="5"/>
      <c r="AI466" s="5"/>
      <c r="AJ466" s="5"/>
      <c r="AK466" s="5"/>
      <c r="AL466" s="5"/>
      <c r="AM466" s="5"/>
      <c r="AN466" s="5"/>
      <c r="AO466" s="5"/>
      <c r="AP466" s="5"/>
    </row>
    <row r="467" spans="2:42" ht="15" x14ac:dyDescent="0.25">
      <c r="B467" s="23" t="s">
        <v>43</v>
      </c>
      <c r="C467" s="19">
        <f t="shared" ref="C467:Q467" si="625">C456+C462</f>
        <v>121193023.93298969</v>
      </c>
      <c r="D467" s="19">
        <f t="shared" si="625"/>
        <v>121814340.58716907</v>
      </c>
      <c r="E467" s="19">
        <f t="shared" si="625"/>
        <v>122817391.40015246</v>
      </c>
      <c r="F467" s="19">
        <f t="shared" si="625"/>
        <v>124280820.95707503</v>
      </c>
      <c r="G467" s="19">
        <f t="shared" si="625"/>
        <v>126176235.73130211</v>
      </c>
      <c r="H467" s="19">
        <f t="shared" si="625"/>
        <v>128464913.76775485</v>
      </c>
      <c r="I467" s="19">
        <f t="shared" si="625"/>
        <v>131138230.48210509</v>
      </c>
      <c r="J467" s="19">
        <f t="shared" si="625"/>
        <v>134113583.10085519</v>
      </c>
      <c r="K467" s="19">
        <f t="shared" si="625"/>
        <v>137337384.48734662</v>
      </c>
      <c r="L467" s="19">
        <f t="shared" si="625"/>
        <v>140786149.69695544</v>
      </c>
      <c r="M467" s="19">
        <f t="shared" si="625"/>
        <v>144432209.65262237</v>
      </c>
      <c r="N467" s="19">
        <f t="shared" si="625"/>
        <v>148244875.9181875</v>
      </c>
      <c r="O467" s="19">
        <f t="shared" si="625"/>
        <v>152231354.24943423</v>
      </c>
      <c r="P467" s="19">
        <f t="shared" si="625"/>
        <v>156397657.71861723</v>
      </c>
      <c r="Q467" s="19">
        <f t="shared" si="625"/>
        <v>160706603.77719581</v>
      </c>
      <c r="R467" s="19">
        <f t="shared" ref="R467:AF467" si="626">R456+R462</f>
        <v>165163743.17742077</v>
      </c>
      <c r="S467" s="19">
        <f t="shared" si="626"/>
        <v>169773225.89739525</v>
      </c>
      <c r="T467" s="19">
        <f t="shared" si="626"/>
        <v>174492174.17795432</v>
      </c>
      <c r="U467" s="19">
        <f t="shared" si="626"/>
        <v>179324120.54201326</v>
      </c>
      <c r="V467" s="19">
        <f t="shared" si="626"/>
        <v>184221242.58434388</v>
      </c>
      <c r="W467" s="19">
        <f t="shared" si="626"/>
        <v>189133643.99521166</v>
      </c>
      <c r="X467" s="19">
        <f t="shared" si="626"/>
        <v>194059908.16079167</v>
      </c>
      <c r="Y467" s="19">
        <f t="shared" si="626"/>
        <v>198943040.92874196</v>
      </c>
      <c r="Z467" s="19">
        <f t="shared" si="626"/>
        <v>203778813.09832314</v>
      </c>
      <c r="AA467" s="19">
        <f t="shared" si="626"/>
        <v>208560820.85063866</v>
      </c>
      <c r="AB467" s="19">
        <f t="shared" si="626"/>
        <v>213224801.24674994</v>
      </c>
      <c r="AC467" s="19">
        <f t="shared" si="626"/>
        <v>217763154.97231224</v>
      </c>
      <c r="AD467" s="19">
        <f t="shared" si="626"/>
        <v>222165838.26218122</v>
      </c>
      <c r="AE467" s="19">
        <f t="shared" si="626"/>
        <v>226422375.12536234</v>
      </c>
      <c r="AF467" s="19">
        <f t="shared" si="626"/>
        <v>230521841.88806725</v>
      </c>
      <c r="AG467" s="5"/>
      <c r="AH467" s="5"/>
      <c r="AI467" s="5"/>
      <c r="AJ467" s="5"/>
      <c r="AK467" s="5"/>
      <c r="AL467" s="5"/>
      <c r="AM467" s="5"/>
      <c r="AN467" s="5"/>
      <c r="AO467" s="5"/>
      <c r="AP467" s="5"/>
    </row>
    <row r="468" spans="2:42" ht="15" x14ac:dyDescent="0.25">
      <c r="B468" s="23" t="s">
        <v>44</v>
      </c>
      <c r="C468" s="19">
        <f t="shared" ref="C468:Q468" si="627">C469+C470+C471+C472+C473+C474+C475+C476</f>
        <v>120058000</v>
      </c>
      <c r="D468" s="19">
        <f t="shared" si="627"/>
        <v>120640159</v>
      </c>
      <c r="E468" s="19">
        <f t="shared" si="627"/>
        <v>121600445</v>
      </c>
      <c r="F468" s="19">
        <f t="shared" si="627"/>
        <v>123018377</v>
      </c>
      <c r="G468" s="19">
        <f t="shared" si="627"/>
        <v>124866458</v>
      </c>
      <c r="H468" s="19">
        <f t="shared" si="627"/>
        <v>127108349</v>
      </c>
      <c r="I468" s="19">
        <f t="shared" si="627"/>
        <v>129734383</v>
      </c>
      <c r="J468" s="19">
        <f t="shared" si="627"/>
        <v>132664627</v>
      </c>
      <c r="K468" s="19">
        <f t="shared" si="627"/>
        <v>135844498</v>
      </c>
      <c r="L468" s="19">
        <f t="shared" si="627"/>
        <v>139249340</v>
      </c>
      <c r="M468" s="19">
        <f t="shared" si="627"/>
        <v>142851569</v>
      </c>
      <c r="N468" s="19">
        <f t="shared" si="627"/>
        <v>146620584</v>
      </c>
      <c r="O468" s="19">
        <f t="shared" si="627"/>
        <v>150562168</v>
      </c>
      <c r="P468" s="19">
        <f t="shared" si="627"/>
        <v>154682297</v>
      </c>
      <c r="Q468" s="19">
        <f t="shared" si="627"/>
        <v>158945353</v>
      </c>
      <c r="R468" s="19">
        <f t="shared" ref="R468:AF468" si="628">R469+R470+R471+R472+R473+R474+R475+R476</f>
        <v>163355338</v>
      </c>
      <c r="S468" s="19">
        <f t="shared" si="628"/>
        <v>167916365</v>
      </c>
      <c r="T468" s="19">
        <f t="shared" si="628"/>
        <v>172587258</v>
      </c>
      <c r="U468" s="19">
        <f t="shared" si="628"/>
        <v>177369867</v>
      </c>
      <c r="V468" s="19">
        <f t="shared" si="628"/>
        <v>182218168</v>
      </c>
      <c r="W468" s="19">
        <f t="shared" si="628"/>
        <v>187082373</v>
      </c>
      <c r="X468" s="19">
        <f t="shared" si="628"/>
        <v>191959243</v>
      </c>
      <c r="Y468" s="19">
        <f t="shared" si="628"/>
        <v>196793731</v>
      </c>
      <c r="Z468" s="19">
        <f t="shared" si="628"/>
        <v>201579694</v>
      </c>
      <c r="AA468" s="19">
        <f t="shared" si="628"/>
        <v>206310699</v>
      </c>
      <c r="AB468" s="19">
        <f t="shared" si="628"/>
        <v>210924578</v>
      </c>
      <c r="AC468" s="19">
        <f t="shared" si="628"/>
        <v>215411677</v>
      </c>
      <c r="AD468" s="19">
        <f t="shared" si="628"/>
        <v>219761926</v>
      </c>
      <c r="AE468" s="19">
        <f t="shared" si="628"/>
        <v>223964820</v>
      </c>
      <c r="AF468" s="19">
        <f t="shared" si="628"/>
        <v>228009409</v>
      </c>
      <c r="AG468" s="5"/>
      <c r="AH468" s="5"/>
      <c r="AI468" s="5"/>
      <c r="AJ468" s="5"/>
      <c r="AK468" s="5"/>
      <c r="AL468" s="5"/>
      <c r="AM468" s="5"/>
      <c r="AN468" s="5"/>
      <c r="AO468" s="5"/>
      <c r="AP468" s="5"/>
    </row>
    <row r="469" spans="2:42" ht="15" x14ac:dyDescent="0.25">
      <c r="B469" s="8" t="s">
        <v>45</v>
      </c>
      <c r="C469" s="16">
        <f t="shared" ref="C469:Q469" si="629">C291+C380</f>
        <v>119830000</v>
      </c>
      <c r="D469" s="16">
        <f t="shared" si="629"/>
        <v>120058000</v>
      </c>
      <c r="E469" s="16">
        <f t="shared" si="629"/>
        <v>120640159</v>
      </c>
      <c r="F469" s="16">
        <f t="shared" si="629"/>
        <v>121600445</v>
      </c>
      <c r="G469" s="16">
        <f t="shared" si="629"/>
        <v>123018377</v>
      </c>
      <c r="H469" s="16">
        <f t="shared" si="629"/>
        <v>124866458</v>
      </c>
      <c r="I469" s="16">
        <f t="shared" si="629"/>
        <v>127108349</v>
      </c>
      <c r="J469" s="16">
        <f t="shared" si="629"/>
        <v>129734383</v>
      </c>
      <c r="K469" s="16">
        <f t="shared" si="629"/>
        <v>132664627</v>
      </c>
      <c r="L469" s="16">
        <f t="shared" si="629"/>
        <v>135844498</v>
      </c>
      <c r="M469" s="16">
        <f t="shared" si="629"/>
        <v>139249340</v>
      </c>
      <c r="N469" s="16">
        <f t="shared" si="629"/>
        <v>142851569</v>
      </c>
      <c r="O469" s="16">
        <f t="shared" si="629"/>
        <v>146620584</v>
      </c>
      <c r="P469" s="16">
        <f t="shared" si="629"/>
        <v>150562168</v>
      </c>
      <c r="Q469" s="16">
        <f t="shared" si="629"/>
        <v>154682297</v>
      </c>
      <c r="R469" s="16">
        <f t="shared" ref="R469:AF469" si="630">R291+R380</f>
        <v>158945353</v>
      </c>
      <c r="S469" s="16">
        <f t="shared" si="630"/>
        <v>163355338</v>
      </c>
      <c r="T469" s="16">
        <f t="shared" si="630"/>
        <v>167916365</v>
      </c>
      <c r="U469" s="16">
        <f t="shared" si="630"/>
        <v>172587258</v>
      </c>
      <c r="V469" s="16">
        <f t="shared" si="630"/>
        <v>177369867</v>
      </c>
      <c r="W469" s="16">
        <f t="shared" si="630"/>
        <v>182218168</v>
      </c>
      <c r="X469" s="16">
        <f t="shared" si="630"/>
        <v>187082373</v>
      </c>
      <c r="Y469" s="16">
        <f t="shared" si="630"/>
        <v>191959243</v>
      </c>
      <c r="Z469" s="16">
        <f t="shared" si="630"/>
        <v>196793731</v>
      </c>
      <c r="AA469" s="16">
        <f t="shared" si="630"/>
        <v>201579694</v>
      </c>
      <c r="AB469" s="16">
        <f t="shared" si="630"/>
        <v>206310699</v>
      </c>
      <c r="AC469" s="16">
        <f t="shared" si="630"/>
        <v>210924578</v>
      </c>
      <c r="AD469" s="16">
        <f t="shared" si="630"/>
        <v>215411677</v>
      </c>
      <c r="AE469" s="16">
        <f t="shared" si="630"/>
        <v>219761926</v>
      </c>
      <c r="AF469" s="16">
        <f t="shared" si="630"/>
        <v>223964820</v>
      </c>
      <c r="AG469" s="5"/>
      <c r="AH469" s="5"/>
      <c r="AI469" s="5"/>
      <c r="AJ469" s="5"/>
      <c r="AK469" s="5"/>
      <c r="AL469" s="5"/>
      <c r="AM469" s="5"/>
      <c r="AN469" s="5"/>
      <c r="AO469" s="5"/>
      <c r="AP469" s="5"/>
    </row>
    <row r="470" spans="2:42" ht="30" x14ac:dyDescent="0.25">
      <c r="B470" s="8" t="s">
        <v>46</v>
      </c>
      <c r="C470" s="16">
        <f t="shared" ref="C470:Q470" si="631">C292+C381</f>
        <v>0</v>
      </c>
      <c r="D470" s="16">
        <f t="shared" si="631"/>
        <v>0</v>
      </c>
      <c r="E470" s="16">
        <f t="shared" si="631"/>
        <v>0</v>
      </c>
      <c r="F470" s="16">
        <f t="shared" si="631"/>
        <v>0</v>
      </c>
      <c r="G470" s="16">
        <f t="shared" si="631"/>
        <v>0</v>
      </c>
      <c r="H470" s="16">
        <f t="shared" si="631"/>
        <v>0</v>
      </c>
      <c r="I470" s="16">
        <f t="shared" si="631"/>
        <v>0</v>
      </c>
      <c r="J470" s="16">
        <f t="shared" si="631"/>
        <v>0</v>
      </c>
      <c r="K470" s="16">
        <f t="shared" si="631"/>
        <v>0</v>
      </c>
      <c r="L470" s="16">
        <f t="shared" si="631"/>
        <v>0</v>
      </c>
      <c r="M470" s="16">
        <f t="shared" si="631"/>
        <v>0</v>
      </c>
      <c r="N470" s="16">
        <f t="shared" si="631"/>
        <v>0</v>
      </c>
      <c r="O470" s="16">
        <f t="shared" si="631"/>
        <v>0</v>
      </c>
      <c r="P470" s="16">
        <f t="shared" si="631"/>
        <v>0</v>
      </c>
      <c r="Q470" s="16">
        <f t="shared" si="631"/>
        <v>0</v>
      </c>
      <c r="R470" s="16">
        <f t="shared" ref="R470:AF470" si="632">R292+R381</f>
        <v>0</v>
      </c>
      <c r="S470" s="16">
        <f t="shared" si="632"/>
        <v>0</v>
      </c>
      <c r="T470" s="16">
        <f t="shared" si="632"/>
        <v>0</v>
      </c>
      <c r="U470" s="16">
        <f t="shared" si="632"/>
        <v>0</v>
      </c>
      <c r="V470" s="16">
        <f t="shared" si="632"/>
        <v>0</v>
      </c>
      <c r="W470" s="16">
        <f t="shared" si="632"/>
        <v>0</v>
      </c>
      <c r="X470" s="16">
        <f t="shared" si="632"/>
        <v>0</v>
      </c>
      <c r="Y470" s="16">
        <f t="shared" si="632"/>
        <v>0</v>
      </c>
      <c r="Z470" s="16">
        <f t="shared" si="632"/>
        <v>0</v>
      </c>
      <c r="AA470" s="16">
        <f t="shared" si="632"/>
        <v>0</v>
      </c>
      <c r="AB470" s="16">
        <f t="shared" si="632"/>
        <v>0</v>
      </c>
      <c r="AC470" s="16">
        <f t="shared" si="632"/>
        <v>0</v>
      </c>
      <c r="AD470" s="16">
        <f t="shared" si="632"/>
        <v>0</v>
      </c>
      <c r="AE470" s="16">
        <f t="shared" si="632"/>
        <v>0</v>
      </c>
      <c r="AF470" s="16">
        <f t="shared" si="632"/>
        <v>0</v>
      </c>
      <c r="AG470" s="5"/>
      <c r="AH470" s="5"/>
      <c r="AI470" s="5"/>
      <c r="AJ470" s="5"/>
      <c r="AK470" s="5"/>
      <c r="AL470" s="5"/>
      <c r="AM470" s="5"/>
      <c r="AN470" s="5"/>
      <c r="AO470" s="5"/>
      <c r="AP470" s="5"/>
    </row>
    <row r="471" spans="2:42" ht="15" x14ac:dyDescent="0.25">
      <c r="B471" s="8" t="s">
        <v>149</v>
      </c>
      <c r="C471" s="16">
        <f t="shared" ref="C471:Q471" si="633">C293+C382</f>
        <v>0</v>
      </c>
      <c r="D471" s="16">
        <f t="shared" si="633"/>
        <v>0</v>
      </c>
      <c r="E471" s="16">
        <f t="shared" si="633"/>
        <v>0</v>
      </c>
      <c r="F471" s="16">
        <f t="shared" si="633"/>
        <v>0</v>
      </c>
      <c r="G471" s="16">
        <f t="shared" si="633"/>
        <v>0</v>
      </c>
      <c r="H471" s="16">
        <f t="shared" si="633"/>
        <v>0</v>
      </c>
      <c r="I471" s="16">
        <f t="shared" si="633"/>
        <v>0</v>
      </c>
      <c r="J471" s="16">
        <f t="shared" si="633"/>
        <v>0</v>
      </c>
      <c r="K471" s="16">
        <f t="shared" si="633"/>
        <v>0</v>
      </c>
      <c r="L471" s="16">
        <f t="shared" si="633"/>
        <v>0</v>
      </c>
      <c r="M471" s="16">
        <f t="shared" si="633"/>
        <v>0</v>
      </c>
      <c r="N471" s="16">
        <f t="shared" si="633"/>
        <v>0</v>
      </c>
      <c r="O471" s="16">
        <f t="shared" si="633"/>
        <v>0</v>
      </c>
      <c r="P471" s="16">
        <f t="shared" si="633"/>
        <v>0</v>
      </c>
      <c r="Q471" s="16">
        <f t="shared" si="633"/>
        <v>0</v>
      </c>
      <c r="R471" s="16">
        <f t="shared" ref="R471:AF471" si="634">R293+R382</f>
        <v>0</v>
      </c>
      <c r="S471" s="16">
        <f t="shared" si="634"/>
        <v>0</v>
      </c>
      <c r="T471" s="16">
        <f t="shared" si="634"/>
        <v>0</v>
      </c>
      <c r="U471" s="16">
        <f t="shared" si="634"/>
        <v>0</v>
      </c>
      <c r="V471" s="16">
        <f t="shared" si="634"/>
        <v>0</v>
      </c>
      <c r="W471" s="16">
        <f t="shared" si="634"/>
        <v>0</v>
      </c>
      <c r="X471" s="16">
        <f t="shared" si="634"/>
        <v>0</v>
      </c>
      <c r="Y471" s="16">
        <f t="shared" si="634"/>
        <v>0</v>
      </c>
      <c r="Z471" s="16">
        <f t="shared" si="634"/>
        <v>0</v>
      </c>
      <c r="AA471" s="16">
        <f t="shared" si="634"/>
        <v>0</v>
      </c>
      <c r="AB471" s="16">
        <f t="shared" si="634"/>
        <v>0</v>
      </c>
      <c r="AC471" s="16">
        <f t="shared" si="634"/>
        <v>0</v>
      </c>
      <c r="AD471" s="16">
        <f t="shared" si="634"/>
        <v>0</v>
      </c>
      <c r="AE471" s="16">
        <f t="shared" si="634"/>
        <v>0</v>
      </c>
      <c r="AF471" s="16">
        <f t="shared" si="634"/>
        <v>0</v>
      </c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r="472" spans="2:42" ht="15" x14ac:dyDescent="0.25">
      <c r="B472" s="8" t="s">
        <v>47</v>
      </c>
      <c r="C472" s="16">
        <f t="shared" ref="C472:Q472" si="635">C294+C383</f>
        <v>0</v>
      </c>
      <c r="D472" s="16">
        <f t="shared" si="635"/>
        <v>0</v>
      </c>
      <c r="E472" s="16">
        <f t="shared" si="635"/>
        <v>0</v>
      </c>
      <c r="F472" s="16">
        <f t="shared" si="635"/>
        <v>0</v>
      </c>
      <c r="G472" s="16">
        <f t="shared" si="635"/>
        <v>0</v>
      </c>
      <c r="H472" s="16">
        <f t="shared" si="635"/>
        <v>0</v>
      </c>
      <c r="I472" s="16">
        <f t="shared" si="635"/>
        <v>0</v>
      </c>
      <c r="J472" s="16">
        <f t="shared" si="635"/>
        <v>0</v>
      </c>
      <c r="K472" s="16">
        <f t="shared" si="635"/>
        <v>0</v>
      </c>
      <c r="L472" s="16">
        <f t="shared" si="635"/>
        <v>0</v>
      </c>
      <c r="M472" s="16">
        <f t="shared" si="635"/>
        <v>0</v>
      </c>
      <c r="N472" s="16">
        <f t="shared" si="635"/>
        <v>0</v>
      </c>
      <c r="O472" s="16">
        <f t="shared" si="635"/>
        <v>0</v>
      </c>
      <c r="P472" s="16">
        <f t="shared" si="635"/>
        <v>0</v>
      </c>
      <c r="Q472" s="16">
        <f t="shared" si="635"/>
        <v>0</v>
      </c>
      <c r="R472" s="16">
        <f t="shared" ref="R472:AF472" si="636">R294+R383</f>
        <v>0</v>
      </c>
      <c r="S472" s="16">
        <f t="shared" si="636"/>
        <v>0</v>
      </c>
      <c r="T472" s="16">
        <f t="shared" si="636"/>
        <v>0</v>
      </c>
      <c r="U472" s="16">
        <f t="shared" si="636"/>
        <v>0</v>
      </c>
      <c r="V472" s="16">
        <f t="shared" si="636"/>
        <v>0</v>
      </c>
      <c r="W472" s="16">
        <f t="shared" si="636"/>
        <v>0</v>
      </c>
      <c r="X472" s="16">
        <f t="shared" si="636"/>
        <v>0</v>
      </c>
      <c r="Y472" s="16">
        <f t="shared" si="636"/>
        <v>0</v>
      </c>
      <c r="Z472" s="16">
        <f t="shared" si="636"/>
        <v>0</v>
      </c>
      <c r="AA472" s="16">
        <f t="shared" si="636"/>
        <v>0</v>
      </c>
      <c r="AB472" s="16">
        <f t="shared" si="636"/>
        <v>0</v>
      </c>
      <c r="AC472" s="16">
        <f t="shared" si="636"/>
        <v>0</v>
      </c>
      <c r="AD472" s="16">
        <f t="shared" si="636"/>
        <v>0</v>
      </c>
      <c r="AE472" s="16">
        <f t="shared" si="636"/>
        <v>0</v>
      </c>
      <c r="AF472" s="16">
        <f t="shared" si="636"/>
        <v>0</v>
      </c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r="473" spans="2:42" ht="15" x14ac:dyDescent="0.25">
      <c r="B473" s="8" t="s">
        <v>48</v>
      </c>
      <c r="C473" s="16">
        <f t="shared" ref="C473:Q473" si="637">C295+C384</f>
        <v>0</v>
      </c>
      <c r="D473" s="16">
        <f t="shared" si="637"/>
        <v>0</v>
      </c>
      <c r="E473" s="16">
        <f t="shared" si="637"/>
        <v>0</v>
      </c>
      <c r="F473" s="16">
        <f t="shared" si="637"/>
        <v>0</v>
      </c>
      <c r="G473" s="16">
        <f t="shared" si="637"/>
        <v>0</v>
      </c>
      <c r="H473" s="16">
        <f t="shared" si="637"/>
        <v>0</v>
      </c>
      <c r="I473" s="16">
        <f t="shared" si="637"/>
        <v>0</v>
      </c>
      <c r="J473" s="16">
        <f t="shared" si="637"/>
        <v>0</v>
      </c>
      <c r="K473" s="16">
        <f t="shared" si="637"/>
        <v>0</v>
      </c>
      <c r="L473" s="16">
        <f t="shared" si="637"/>
        <v>0</v>
      </c>
      <c r="M473" s="16">
        <f t="shared" si="637"/>
        <v>0</v>
      </c>
      <c r="N473" s="16">
        <f t="shared" si="637"/>
        <v>0</v>
      </c>
      <c r="O473" s="16">
        <f t="shared" si="637"/>
        <v>0</v>
      </c>
      <c r="P473" s="16">
        <f t="shared" si="637"/>
        <v>0</v>
      </c>
      <c r="Q473" s="16">
        <f t="shared" si="637"/>
        <v>0</v>
      </c>
      <c r="R473" s="16">
        <f t="shared" ref="R473:AF473" si="638">R295+R384</f>
        <v>0</v>
      </c>
      <c r="S473" s="16">
        <f t="shared" si="638"/>
        <v>0</v>
      </c>
      <c r="T473" s="16">
        <f t="shared" si="638"/>
        <v>0</v>
      </c>
      <c r="U473" s="16">
        <f t="shared" si="638"/>
        <v>0</v>
      </c>
      <c r="V473" s="16">
        <f t="shared" si="638"/>
        <v>0</v>
      </c>
      <c r="W473" s="16">
        <f t="shared" si="638"/>
        <v>0</v>
      </c>
      <c r="X473" s="16">
        <f t="shared" si="638"/>
        <v>0</v>
      </c>
      <c r="Y473" s="16">
        <f t="shared" si="638"/>
        <v>0</v>
      </c>
      <c r="Z473" s="16">
        <f t="shared" si="638"/>
        <v>0</v>
      </c>
      <c r="AA473" s="16">
        <f t="shared" si="638"/>
        <v>0</v>
      </c>
      <c r="AB473" s="16">
        <f t="shared" si="638"/>
        <v>0</v>
      </c>
      <c r="AC473" s="16">
        <f t="shared" si="638"/>
        <v>0</v>
      </c>
      <c r="AD473" s="16">
        <f t="shared" si="638"/>
        <v>0</v>
      </c>
      <c r="AE473" s="16">
        <f t="shared" si="638"/>
        <v>0</v>
      </c>
      <c r="AF473" s="16">
        <f t="shared" si="638"/>
        <v>0</v>
      </c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r="474" spans="2:42" ht="15" x14ac:dyDescent="0.25">
      <c r="B474" s="8" t="s">
        <v>49</v>
      </c>
      <c r="C474" s="16">
        <f t="shared" ref="C474:Q474" si="639">C296+C385</f>
        <v>0</v>
      </c>
      <c r="D474" s="16">
        <f t="shared" si="639"/>
        <v>0</v>
      </c>
      <c r="E474" s="16">
        <f t="shared" si="639"/>
        <v>0</v>
      </c>
      <c r="F474" s="16">
        <f t="shared" si="639"/>
        <v>0</v>
      </c>
      <c r="G474" s="16">
        <f t="shared" si="639"/>
        <v>0</v>
      </c>
      <c r="H474" s="16">
        <f t="shared" si="639"/>
        <v>0</v>
      </c>
      <c r="I474" s="16">
        <f t="shared" si="639"/>
        <v>0</v>
      </c>
      <c r="J474" s="16">
        <f t="shared" si="639"/>
        <v>0</v>
      </c>
      <c r="K474" s="16">
        <f t="shared" si="639"/>
        <v>0</v>
      </c>
      <c r="L474" s="16">
        <f t="shared" si="639"/>
        <v>0</v>
      </c>
      <c r="M474" s="16">
        <f t="shared" si="639"/>
        <v>0</v>
      </c>
      <c r="N474" s="16">
        <f t="shared" si="639"/>
        <v>0</v>
      </c>
      <c r="O474" s="16">
        <f t="shared" si="639"/>
        <v>0</v>
      </c>
      <c r="P474" s="16">
        <f t="shared" si="639"/>
        <v>0</v>
      </c>
      <c r="Q474" s="16">
        <f t="shared" si="639"/>
        <v>0</v>
      </c>
      <c r="R474" s="16">
        <f t="shared" ref="R474:AF474" si="640">R296+R385</f>
        <v>0</v>
      </c>
      <c r="S474" s="16">
        <f t="shared" si="640"/>
        <v>0</v>
      </c>
      <c r="T474" s="16">
        <f t="shared" si="640"/>
        <v>0</v>
      </c>
      <c r="U474" s="16">
        <f t="shared" si="640"/>
        <v>0</v>
      </c>
      <c r="V474" s="16">
        <f t="shared" si="640"/>
        <v>0</v>
      </c>
      <c r="W474" s="16">
        <f t="shared" si="640"/>
        <v>0</v>
      </c>
      <c r="X474" s="16">
        <f t="shared" si="640"/>
        <v>0</v>
      </c>
      <c r="Y474" s="16">
        <f t="shared" si="640"/>
        <v>0</v>
      </c>
      <c r="Z474" s="16">
        <f t="shared" si="640"/>
        <v>0</v>
      </c>
      <c r="AA474" s="16">
        <f t="shared" si="640"/>
        <v>0</v>
      </c>
      <c r="AB474" s="16">
        <f t="shared" si="640"/>
        <v>0</v>
      </c>
      <c r="AC474" s="16">
        <f t="shared" si="640"/>
        <v>0</v>
      </c>
      <c r="AD474" s="16">
        <f t="shared" si="640"/>
        <v>0</v>
      </c>
      <c r="AE474" s="16">
        <f t="shared" si="640"/>
        <v>0</v>
      </c>
      <c r="AF474" s="16">
        <f t="shared" si="640"/>
        <v>0</v>
      </c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r="475" spans="2:42" ht="15" x14ac:dyDescent="0.25">
      <c r="B475" s="8" t="s">
        <v>50</v>
      </c>
      <c r="C475" s="16">
        <f t="shared" ref="C475:Q475" si="641">C297+C386</f>
        <v>228000</v>
      </c>
      <c r="D475" s="16">
        <f t="shared" si="641"/>
        <v>582159</v>
      </c>
      <c r="E475" s="16">
        <f t="shared" si="641"/>
        <v>960286</v>
      </c>
      <c r="F475" s="16">
        <f t="shared" si="641"/>
        <v>1417932</v>
      </c>
      <c r="G475" s="16">
        <f t="shared" si="641"/>
        <v>1848081</v>
      </c>
      <c r="H475" s="16">
        <f t="shared" si="641"/>
        <v>2241891</v>
      </c>
      <c r="I475" s="16">
        <f t="shared" si="641"/>
        <v>2626034</v>
      </c>
      <c r="J475" s="16">
        <f t="shared" si="641"/>
        <v>2930244</v>
      </c>
      <c r="K475" s="16">
        <f t="shared" si="641"/>
        <v>3179871</v>
      </c>
      <c r="L475" s="16">
        <f t="shared" si="641"/>
        <v>3404842</v>
      </c>
      <c r="M475" s="16">
        <f t="shared" si="641"/>
        <v>3602229</v>
      </c>
      <c r="N475" s="16">
        <f t="shared" si="641"/>
        <v>3769015</v>
      </c>
      <c r="O475" s="16">
        <f t="shared" si="641"/>
        <v>3941584</v>
      </c>
      <c r="P475" s="16">
        <f t="shared" si="641"/>
        <v>4120129</v>
      </c>
      <c r="Q475" s="16">
        <f t="shared" si="641"/>
        <v>4263056</v>
      </c>
      <c r="R475" s="16">
        <f t="shared" ref="R475:AF475" si="642">R297+R386</f>
        <v>4409985</v>
      </c>
      <c r="S475" s="16">
        <f t="shared" si="642"/>
        <v>4561027</v>
      </c>
      <c r="T475" s="16">
        <f t="shared" si="642"/>
        <v>4670893</v>
      </c>
      <c r="U475" s="16">
        <f t="shared" si="642"/>
        <v>4782609</v>
      </c>
      <c r="V475" s="16">
        <f t="shared" si="642"/>
        <v>4848301</v>
      </c>
      <c r="W475" s="16">
        <f t="shared" si="642"/>
        <v>4864205</v>
      </c>
      <c r="X475" s="16">
        <f t="shared" si="642"/>
        <v>4876870</v>
      </c>
      <c r="Y475" s="16">
        <f t="shared" si="642"/>
        <v>4834488</v>
      </c>
      <c r="Z475" s="16">
        <f t="shared" si="642"/>
        <v>4785963</v>
      </c>
      <c r="AA475" s="16">
        <f t="shared" si="642"/>
        <v>4731005</v>
      </c>
      <c r="AB475" s="16">
        <f t="shared" si="642"/>
        <v>4613879</v>
      </c>
      <c r="AC475" s="16">
        <f t="shared" si="642"/>
        <v>4487099</v>
      </c>
      <c r="AD475" s="16">
        <f t="shared" si="642"/>
        <v>4350249</v>
      </c>
      <c r="AE475" s="16">
        <f t="shared" si="642"/>
        <v>4202894</v>
      </c>
      <c r="AF475" s="16">
        <f t="shared" si="642"/>
        <v>4044589</v>
      </c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2:42" ht="30" x14ac:dyDescent="0.25">
      <c r="B476" s="8" t="s">
        <v>51</v>
      </c>
      <c r="C476" s="16">
        <f t="shared" ref="C476:Q476" si="643">C298+C387</f>
        <v>0</v>
      </c>
      <c r="D476" s="16">
        <f t="shared" si="643"/>
        <v>0</v>
      </c>
      <c r="E476" s="16">
        <f t="shared" si="643"/>
        <v>0</v>
      </c>
      <c r="F476" s="16">
        <f t="shared" si="643"/>
        <v>0</v>
      </c>
      <c r="G476" s="16">
        <f t="shared" si="643"/>
        <v>0</v>
      </c>
      <c r="H476" s="16">
        <f t="shared" si="643"/>
        <v>0</v>
      </c>
      <c r="I476" s="16">
        <f t="shared" si="643"/>
        <v>0</v>
      </c>
      <c r="J476" s="16">
        <f t="shared" si="643"/>
        <v>0</v>
      </c>
      <c r="K476" s="16">
        <f t="shared" si="643"/>
        <v>0</v>
      </c>
      <c r="L476" s="16">
        <f t="shared" si="643"/>
        <v>0</v>
      </c>
      <c r="M476" s="16">
        <f t="shared" si="643"/>
        <v>0</v>
      </c>
      <c r="N476" s="16">
        <f t="shared" si="643"/>
        <v>0</v>
      </c>
      <c r="O476" s="16">
        <f t="shared" si="643"/>
        <v>0</v>
      </c>
      <c r="P476" s="16">
        <f t="shared" si="643"/>
        <v>0</v>
      </c>
      <c r="Q476" s="16">
        <f t="shared" si="643"/>
        <v>0</v>
      </c>
      <c r="R476" s="16">
        <f t="shared" ref="R476:AF476" si="644">R298+R387</f>
        <v>0</v>
      </c>
      <c r="S476" s="16">
        <f t="shared" si="644"/>
        <v>0</v>
      </c>
      <c r="T476" s="16">
        <f t="shared" si="644"/>
        <v>0</v>
      </c>
      <c r="U476" s="16">
        <f t="shared" si="644"/>
        <v>0</v>
      </c>
      <c r="V476" s="16">
        <f t="shared" si="644"/>
        <v>0</v>
      </c>
      <c r="W476" s="16">
        <f t="shared" si="644"/>
        <v>0</v>
      </c>
      <c r="X476" s="16">
        <f t="shared" si="644"/>
        <v>0</v>
      </c>
      <c r="Y476" s="16">
        <f t="shared" si="644"/>
        <v>0</v>
      </c>
      <c r="Z476" s="16">
        <f t="shared" si="644"/>
        <v>0</v>
      </c>
      <c r="AA476" s="16">
        <f t="shared" si="644"/>
        <v>0</v>
      </c>
      <c r="AB476" s="16">
        <f t="shared" si="644"/>
        <v>0</v>
      </c>
      <c r="AC476" s="16">
        <f t="shared" si="644"/>
        <v>0</v>
      </c>
      <c r="AD476" s="16">
        <f t="shared" si="644"/>
        <v>0</v>
      </c>
      <c r="AE476" s="16">
        <f t="shared" si="644"/>
        <v>0</v>
      </c>
      <c r="AF476" s="16">
        <f t="shared" si="644"/>
        <v>0</v>
      </c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2:42" ht="30" x14ac:dyDescent="0.25">
      <c r="B477" s="23" t="s">
        <v>52</v>
      </c>
      <c r="C477" s="19">
        <f t="shared" ref="C477" si="645">C478+C479+C480+C481</f>
        <v>1135023.9329896909</v>
      </c>
      <c r="D477" s="19">
        <f t="shared" ref="D477:Q477" si="646">D478+D479+D480+D481</f>
        <v>1174181.5871690626</v>
      </c>
      <c r="E477" s="19">
        <f t="shared" si="646"/>
        <v>1216946.4001524611</v>
      </c>
      <c r="F477" s="19">
        <f t="shared" si="646"/>
        <v>1262443.9570750352</v>
      </c>
      <c r="G477" s="19">
        <f t="shared" si="646"/>
        <v>1309777.7313021086</v>
      </c>
      <c r="H477" s="19">
        <f t="shared" si="646"/>
        <v>1356564.7677548511</v>
      </c>
      <c r="I477" s="19">
        <f t="shared" si="646"/>
        <v>1403847.4821050921</v>
      </c>
      <c r="J477" s="19">
        <f t="shared" si="646"/>
        <v>1448956.1008551843</v>
      </c>
      <c r="K477" s="19">
        <f t="shared" si="646"/>
        <v>1492886.4873466189</v>
      </c>
      <c r="L477" s="19">
        <f t="shared" si="646"/>
        <v>1536809.6969554431</v>
      </c>
      <c r="M477" s="19">
        <f t="shared" si="646"/>
        <v>1580640.6526223666</v>
      </c>
      <c r="N477" s="19">
        <f t="shared" si="646"/>
        <v>1624291.9181875018</v>
      </c>
      <c r="O477" s="19">
        <f t="shared" si="646"/>
        <v>1669186.2494342378</v>
      </c>
      <c r="P477" s="19">
        <f t="shared" si="646"/>
        <v>1715360.7186172251</v>
      </c>
      <c r="Q477" s="19">
        <f t="shared" si="646"/>
        <v>1761250.777195794</v>
      </c>
      <c r="R477" s="19">
        <f t="shared" ref="R477:AF477" si="647">R478+R479+R480+R481</f>
        <v>1808405.1774207582</v>
      </c>
      <c r="S477" s="19">
        <f t="shared" si="647"/>
        <v>1856860.8973952672</v>
      </c>
      <c r="T477" s="19">
        <f t="shared" si="647"/>
        <v>1904916.1779543078</v>
      </c>
      <c r="U477" s="19">
        <f t="shared" si="647"/>
        <v>1954253.5420132591</v>
      </c>
      <c r="V477" s="19">
        <f t="shared" si="647"/>
        <v>2003074.5843438823</v>
      </c>
      <c r="W477" s="19">
        <f t="shared" si="647"/>
        <v>2051270.995211682</v>
      </c>
      <c r="X477" s="19">
        <f t="shared" si="647"/>
        <v>2100665.1607916597</v>
      </c>
      <c r="Y477" s="19">
        <f t="shared" si="647"/>
        <v>2149309.9287419654</v>
      </c>
      <c r="Z477" s="19">
        <f t="shared" si="647"/>
        <v>2199119.0983231398</v>
      </c>
      <c r="AA477" s="19">
        <f t="shared" si="647"/>
        <v>2250121.850638649</v>
      </c>
      <c r="AB477" s="19">
        <f t="shared" si="647"/>
        <v>2300223.2467499338</v>
      </c>
      <c r="AC477" s="19">
        <f t="shared" si="647"/>
        <v>2351477.9723122404</v>
      </c>
      <c r="AD477" s="19">
        <f t="shared" si="647"/>
        <v>2403912.2621811917</v>
      </c>
      <c r="AE477" s="19">
        <f t="shared" si="647"/>
        <v>2457555.1253623501</v>
      </c>
      <c r="AF477" s="19">
        <f t="shared" si="647"/>
        <v>2512432.888067211</v>
      </c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2:42" ht="15" x14ac:dyDescent="0.25">
      <c r="B478" s="8" t="s">
        <v>53</v>
      </c>
      <c r="C478" s="16">
        <f t="shared" ref="C478:Q478" si="648">C300+C389</f>
        <v>0</v>
      </c>
      <c r="D478" s="16">
        <f t="shared" si="648"/>
        <v>0</v>
      </c>
      <c r="E478" s="16">
        <f t="shared" si="648"/>
        <v>0</v>
      </c>
      <c r="F478" s="16">
        <f t="shared" si="648"/>
        <v>0</v>
      </c>
      <c r="G478" s="16">
        <f t="shared" si="648"/>
        <v>0</v>
      </c>
      <c r="H478" s="16">
        <f t="shared" si="648"/>
        <v>0</v>
      </c>
      <c r="I478" s="16">
        <f t="shared" si="648"/>
        <v>0</v>
      </c>
      <c r="J478" s="16">
        <f t="shared" si="648"/>
        <v>0</v>
      </c>
      <c r="K478" s="16">
        <f t="shared" si="648"/>
        <v>0</v>
      </c>
      <c r="L478" s="16">
        <f t="shared" si="648"/>
        <v>0</v>
      </c>
      <c r="M478" s="16">
        <f t="shared" si="648"/>
        <v>0</v>
      </c>
      <c r="N478" s="16">
        <f t="shared" si="648"/>
        <v>0</v>
      </c>
      <c r="O478" s="16">
        <f t="shared" si="648"/>
        <v>0</v>
      </c>
      <c r="P478" s="16">
        <f t="shared" si="648"/>
        <v>0</v>
      </c>
      <c r="Q478" s="16">
        <f t="shared" si="648"/>
        <v>0</v>
      </c>
      <c r="R478" s="16">
        <f t="shared" ref="R478:AF478" si="649">R300+R389</f>
        <v>0</v>
      </c>
      <c r="S478" s="16">
        <f t="shared" si="649"/>
        <v>0</v>
      </c>
      <c r="T478" s="16">
        <f t="shared" si="649"/>
        <v>0</v>
      </c>
      <c r="U478" s="16">
        <f t="shared" si="649"/>
        <v>0</v>
      </c>
      <c r="V478" s="16">
        <f t="shared" si="649"/>
        <v>0</v>
      </c>
      <c r="W478" s="16">
        <f t="shared" si="649"/>
        <v>0</v>
      </c>
      <c r="X478" s="16">
        <f t="shared" si="649"/>
        <v>0</v>
      </c>
      <c r="Y478" s="16">
        <f t="shared" si="649"/>
        <v>0</v>
      </c>
      <c r="Z478" s="16">
        <f t="shared" si="649"/>
        <v>0</v>
      </c>
      <c r="AA478" s="16">
        <f t="shared" si="649"/>
        <v>0</v>
      </c>
      <c r="AB478" s="16">
        <f t="shared" si="649"/>
        <v>0</v>
      </c>
      <c r="AC478" s="16">
        <f t="shared" si="649"/>
        <v>0</v>
      </c>
      <c r="AD478" s="16">
        <f t="shared" si="649"/>
        <v>0</v>
      </c>
      <c r="AE478" s="16">
        <f t="shared" si="649"/>
        <v>0</v>
      </c>
      <c r="AF478" s="16">
        <f t="shared" si="649"/>
        <v>0</v>
      </c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2:42" ht="15" x14ac:dyDescent="0.25">
      <c r="B479" s="8" t="s">
        <v>54</v>
      </c>
      <c r="C479" s="16">
        <f t="shared" ref="C479:Q479" si="650">C301+C390</f>
        <v>0</v>
      </c>
      <c r="D479" s="16">
        <f t="shared" si="650"/>
        <v>0</v>
      </c>
      <c r="E479" s="16">
        <f t="shared" si="650"/>
        <v>0</v>
      </c>
      <c r="F479" s="16">
        <f t="shared" si="650"/>
        <v>0</v>
      </c>
      <c r="G479" s="16">
        <f t="shared" si="650"/>
        <v>0</v>
      </c>
      <c r="H479" s="16">
        <f t="shared" si="650"/>
        <v>0</v>
      </c>
      <c r="I479" s="16">
        <f t="shared" si="650"/>
        <v>0</v>
      </c>
      <c r="J479" s="16">
        <f t="shared" si="650"/>
        <v>0</v>
      </c>
      <c r="K479" s="16">
        <f t="shared" si="650"/>
        <v>0</v>
      </c>
      <c r="L479" s="16">
        <f t="shared" si="650"/>
        <v>0</v>
      </c>
      <c r="M479" s="16">
        <f t="shared" si="650"/>
        <v>0</v>
      </c>
      <c r="N479" s="16">
        <f t="shared" si="650"/>
        <v>0</v>
      </c>
      <c r="O479" s="16">
        <f t="shared" si="650"/>
        <v>0</v>
      </c>
      <c r="P479" s="16">
        <f t="shared" si="650"/>
        <v>0</v>
      </c>
      <c r="Q479" s="16">
        <f t="shared" si="650"/>
        <v>0</v>
      </c>
      <c r="R479" s="16">
        <f t="shared" ref="R479:AF479" si="651">R301+R390</f>
        <v>0</v>
      </c>
      <c r="S479" s="16">
        <f t="shared" si="651"/>
        <v>0</v>
      </c>
      <c r="T479" s="16">
        <f t="shared" si="651"/>
        <v>0</v>
      </c>
      <c r="U479" s="16">
        <f t="shared" si="651"/>
        <v>0</v>
      </c>
      <c r="V479" s="16">
        <f t="shared" si="651"/>
        <v>0</v>
      </c>
      <c r="W479" s="16">
        <f t="shared" si="651"/>
        <v>0</v>
      </c>
      <c r="X479" s="16">
        <f t="shared" si="651"/>
        <v>0</v>
      </c>
      <c r="Y479" s="16">
        <f t="shared" si="651"/>
        <v>0</v>
      </c>
      <c r="Z479" s="16">
        <f t="shared" si="651"/>
        <v>0</v>
      </c>
      <c r="AA479" s="16">
        <f t="shared" si="651"/>
        <v>0</v>
      </c>
      <c r="AB479" s="16">
        <f t="shared" si="651"/>
        <v>0</v>
      </c>
      <c r="AC479" s="16">
        <f t="shared" si="651"/>
        <v>0</v>
      </c>
      <c r="AD479" s="16">
        <f t="shared" si="651"/>
        <v>0</v>
      </c>
      <c r="AE479" s="16">
        <f t="shared" si="651"/>
        <v>0</v>
      </c>
      <c r="AF479" s="16">
        <f t="shared" si="651"/>
        <v>0</v>
      </c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2:42" ht="15" x14ac:dyDescent="0.25">
      <c r="B480" s="8" t="s">
        <v>55</v>
      </c>
      <c r="C480" s="16">
        <f t="shared" ref="C480:Q480" si="652">C302+C391</f>
        <v>1135023.9329896909</v>
      </c>
      <c r="D480" s="16">
        <f t="shared" si="652"/>
        <v>1174181.5871690626</v>
      </c>
      <c r="E480" s="16">
        <f t="shared" si="652"/>
        <v>1216946.4001524611</v>
      </c>
      <c r="F480" s="16">
        <f t="shared" si="652"/>
        <v>1262443.9570750352</v>
      </c>
      <c r="G480" s="16">
        <f t="shared" si="652"/>
        <v>1309777.7313021086</v>
      </c>
      <c r="H480" s="16">
        <f t="shared" si="652"/>
        <v>1356564.7677548511</v>
      </c>
      <c r="I480" s="16">
        <f t="shared" si="652"/>
        <v>1403847.4821050921</v>
      </c>
      <c r="J480" s="16">
        <f t="shared" si="652"/>
        <v>1448956.1008551843</v>
      </c>
      <c r="K480" s="16">
        <f t="shared" si="652"/>
        <v>1492886.4873466189</v>
      </c>
      <c r="L480" s="16">
        <f t="shared" si="652"/>
        <v>1536809.6969554431</v>
      </c>
      <c r="M480" s="16">
        <f t="shared" si="652"/>
        <v>1580640.6526223666</v>
      </c>
      <c r="N480" s="16">
        <f t="shared" si="652"/>
        <v>1624291.9181875018</v>
      </c>
      <c r="O480" s="16">
        <f t="shared" si="652"/>
        <v>1669186.2494342378</v>
      </c>
      <c r="P480" s="16">
        <f t="shared" si="652"/>
        <v>1715360.7186172251</v>
      </c>
      <c r="Q480" s="16">
        <f t="shared" si="652"/>
        <v>1761250.777195794</v>
      </c>
      <c r="R480" s="16">
        <f t="shared" ref="R480:AF480" si="653">R302+R391</f>
        <v>1808405.1774207582</v>
      </c>
      <c r="S480" s="16">
        <f t="shared" si="653"/>
        <v>1856860.8973952672</v>
      </c>
      <c r="T480" s="16">
        <f t="shared" si="653"/>
        <v>1904916.1779543078</v>
      </c>
      <c r="U480" s="16">
        <f t="shared" si="653"/>
        <v>1954253.5420132591</v>
      </c>
      <c r="V480" s="16">
        <f t="shared" si="653"/>
        <v>2003074.5843438823</v>
      </c>
      <c r="W480" s="16">
        <f t="shared" si="653"/>
        <v>2051270.995211682</v>
      </c>
      <c r="X480" s="16">
        <f t="shared" si="653"/>
        <v>2100665.1607916597</v>
      </c>
      <c r="Y480" s="16">
        <f t="shared" si="653"/>
        <v>2149309.9287419654</v>
      </c>
      <c r="Z480" s="16">
        <f t="shared" si="653"/>
        <v>2199119.0983231398</v>
      </c>
      <c r="AA480" s="16">
        <f t="shared" si="653"/>
        <v>2250121.850638649</v>
      </c>
      <c r="AB480" s="16">
        <f t="shared" si="653"/>
        <v>2300223.2467499338</v>
      </c>
      <c r="AC480" s="16">
        <f t="shared" si="653"/>
        <v>2351477.9723122404</v>
      </c>
      <c r="AD480" s="16">
        <f t="shared" si="653"/>
        <v>2403912.2621811917</v>
      </c>
      <c r="AE480" s="16">
        <f t="shared" si="653"/>
        <v>2457555.1253623501</v>
      </c>
      <c r="AF480" s="16">
        <f t="shared" si="653"/>
        <v>2512432.888067211</v>
      </c>
      <c r="AG480" s="5"/>
      <c r="AH480" s="5"/>
      <c r="AI480" s="5"/>
      <c r="AJ480" s="5"/>
      <c r="AK480" s="5"/>
      <c r="AL480" s="5"/>
      <c r="AM480" s="5"/>
      <c r="AN480" s="5"/>
      <c r="AO480" s="5"/>
      <c r="AP480" s="5"/>
    </row>
    <row r="481" spans="2:42" ht="15" x14ac:dyDescent="0.25">
      <c r="B481" s="8" t="s">
        <v>56</v>
      </c>
      <c r="C481" s="16">
        <f t="shared" ref="C481:Q481" si="654">C303+C392</f>
        <v>0</v>
      </c>
      <c r="D481" s="16">
        <f t="shared" si="654"/>
        <v>0</v>
      </c>
      <c r="E481" s="16">
        <f t="shared" si="654"/>
        <v>0</v>
      </c>
      <c r="F481" s="16">
        <f t="shared" si="654"/>
        <v>0</v>
      </c>
      <c r="G481" s="16">
        <f t="shared" si="654"/>
        <v>0</v>
      </c>
      <c r="H481" s="16">
        <f t="shared" si="654"/>
        <v>0</v>
      </c>
      <c r="I481" s="16">
        <f t="shared" si="654"/>
        <v>0</v>
      </c>
      <c r="J481" s="16">
        <f t="shared" si="654"/>
        <v>0</v>
      </c>
      <c r="K481" s="16">
        <f t="shared" si="654"/>
        <v>0</v>
      </c>
      <c r="L481" s="16">
        <f t="shared" si="654"/>
        <v>0</v>
      </c>
      <c r="M481" s="16">
        <f t="shared" si="654"/>
        <v>0</v>
      </c>
      <c r="N481" s="16">
        <f t="shared" si="654"/>
        <v>0</v>
      </c>
      <c r="O481" s="16">
        <f t="shared" si="654"/>
        <v>0</v>
      </c>
      <c r="P481" s="16">
        <f t="shared" si="654"/>
        <v>0</v>
      </c>
      <c r="Q481" s="16">
        <f t="shared" si="654"/>
        <v>0</v>
      </c>
      <c r="R481" s="16">
        <f t="shared" ref="R481:AF481" si="655">R303+R392</f>
        <v>0</v>
      </c>
      <c r="S481" s="16">
        <f t="shared" si="655"/>
        <v>0</v>
      </c>
      <c r="T481" s="16">
        <f t="shared" si="655"/>
        <v>0</v>
      </c>
      <c r="U481" s="16">
        <f t="shared" si="655"/>
        <v>0</v>
      </c>
      <c r="V481" s="16">
        <f t="shared" si="655"/>
        <v>0</v>
      </c>
      <c r="W481" s="16">
        <f t="shared" si="655"/>
        <v>0</v>
      </c>
      <c r="X481" s="16">
        <f t="shared" si="655"/>
        <v>0</v>
      </c>
      <c r="Y481" s="16">
        <f t="shared" si="655"/>
        <v>0</v>
      </c>
      <c r="Z481" s="16">
        <f t="shared" si="655"/>
        <v>0</v>
      </c>
      <c r="AA481" s="16">
        <f t="shared" si="655"/>
        <v>0</v>
      </c>
      <c r="AB481" s="16">
        <f t="shared" si="655"/>
        <v>0</v>
      </c>
      <c r="AC481" s="16">
        <f t="shared" si="655"/>
        <v>0</v>
      </c>
      <c r="AD481" s="16">
        <f t="shared" si="655"/>
        <v>0</v>
      </c>
      <c r="AE481" s="16">
        <f t="shared" si="655"/>
        <v>0</v>
      </c>
      <c r="AF481" s="16">
        <f t="shared" si="655"/>
        <v>0</v>
      </c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r="482" spans="2:42" ht="15" x14ac:dyDescent="0.25">
      <c r="B482" s="23" t="s">
        <v>57</v>
      </c>
      <c r="C482" s="19">
        <f>C468+C477</f>
        <v>121193023.93298969</v>
      </c>
      <c r="D482" s="19">
        <f t="shared" ref="D482:Q482" si="656">D468+D477</f>
        <v>121814340.58716907</v>
      </c>
      <c r="E482" s="19">
        <f t="shared" si="656"/>
        <v>122817391.40015246</v>
      </c>
      <c r="F482" s="19">
        <f t="shared" si="656"/>
        <v>124280820.95707503</v>
      </c>
      <c r="G482" s="19">
        <f t="shared" si="656"/>
        <v>126176235.73130211</v>
      </c>
      <c r="H482" s="19">
        <f t="shared" si="656"/>
        <v>128464913.76775485</v>
      </c>
      <c r="I482" s="19">
        <f t="shared" si="656"/>
        <v>131138230.48210509</v>
      </c>
      <c r="J482" s="19">
        <f t="shared" si="656"/>
        <v>134113583.10085519</v>
      </c>
      <c r="K482" s="19">
        <f t="shared" si="656"/>
        <v>137337384.48734662</v>
      </c>
      <c r="L482" s="19">
        <f t="shared" si="656"/>
        <v>140786149.69695544</v>
      </c>
      <c r="M482" s="19">
        <f t="shared" si="656"/>
        <v>144432209.65262237</v>
      </c>
      <c r="N482" s="19">
        <f t="shared" si="656"/>
        <v>148244875.9181875</v>
      </c>
      <c r="O482" s="19">
        <f t="shared" si="656"/>
        <v>152231354.24943423</v>
      </c>
      <c r="P482" s="19">
        <f t="shared" si="656"/>
        <v>156397657.71861723</v>
      </c>
      <c r="Q482" s="19">
        <f t="shared" si="656"/>
        <v>160706603.77719578</v>
      </c>
      <c r="R482" s="19">
        <f t="shared" ref="R482:AF482" si="657">R468+R477</f>
        <v>165163743.17742077</v>
      </c>
      <c r="S482" s="19">
        <f t="shared" si="657"/>
        <v>169773225.89739525</v>
      </c>
      <c r="T482" s="19">
        <f t="shared" si="657"/>
        <v>174492174.17795432</v>
      </c>
      <c r="U482" s="19">
        <f t="shared" si="657"/>
        <v>179324120.54201326</v>
      </c>
      <c r="V482" s="19">
        <f t="shared" si="657"/>
        <v>184221242.58434388</v>
      </c>
      <c r="W482" s="19">
        <f t="shared" si="657"/>
        <v>189133643.99521169</v>
      </c>
      <c r="X482" s="19">
        <f t="shared" si="657"/>
        <v>194059908.16079167</v>
      </c>
      <c r="Y482" s="19">
        <f t="shared" si="657"/>
        <v>198943040.92874196</v>
      </c>
      <c r="Z482" s="19">
        <f t="shared" si="657"/>
        <v>203778813.09832314</v>
      </c>
      <c r="AA482" s="19">
        <f t="shared" si="657"/>
        <v>208560820.85063866</v>
      </c>
      <c r="AB482" s="19">
        <f t="shared" si="657"/>
        <v>213224801.24674994</v>
      </c>
      <c r="AC482" s="19">
        <f t="shared" si="657"/>
        <v>217763154.97231224</v>
      </c>
      <c r="AD482" s="19">
        <f t="shared" si="657"/>
        <v>222165838.26218119</v>
      </c>
      <c r="AE482" s="19">
        <f t="shared" si="657"/>
        <v>226422375.12536234</v>
      </c>
      <c r="AF482" s="19">
        <f t="shared" si="657"/>
        <v>230521841.88806722</v>
      </c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r="483" spans="2:42" ht="15" x14ac:dyDescent="0.25">
      <c r="B483" s="5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r="484" spans="2:42" ht="30" x14ac:dyDescent="0.25">
      <c r="B484" s="30" t="s">
        <v>134</v>
      </c>
      <c r="C484" s="7" t="str">
        <f>założenia!C17</f>
        <v>Rok n
2015</v>
      </c>
      <c r="D484" s="7" t="str">
        <f>założenia!D17</f>
        <v>Rok n+1
2016</v>
      </c>
      <c r="E484" s="7" t="str">
        <f>założenia!E17</f>
        <v>Rok n+2
2017</v>
      </c>
      <c r="F484" s="7" t="str">
        <f>założenia!F17</f>
        <v>Rok n+3
2018</v>
      </c>
      <c r="G484" s="7" t="str">
        <f>założenia!G17</f>
        <v>Rok n+4
2019</v>
      </c>
      <c r="H484" s="7" t="str">
        <f>założenia!H17</f>
        <v>Rok n+5
2020</v>
      </c>
      <c r="I484" s="7" t="str">
        <f>założenia!I17</f>
        <v>Rok n+6
2021</v>
      </c>
      <c r="J484" s="7" t="str">
        <f>założenia!J17</f>
        <v>Rok n+7
2022</v>
      </c>
      <c r="K484" s="7" t="str">
        <f>założenia!K17</f>
        <v>Rok n+8
2023</v>
      </c>
      <c r="L484" s="7" t="str">
        <f>założenia!L17</f>
        <v>Rok n+9
2024</v>
      </c>
      <c r="M484" s="7" t="str">
        <f>założenia!M17</f>
        <v>Rok n+10
2025</v>
      </c>
      <c r="N484" s="7" t="str">
        <f>założenia!N17</f>
        <v>Rok n+11
2026</v>
      </c>
      <c r="O484" s="7" t="str">
        <f>założenia!O17</f>
        <v>Rok n+12
2027</v>
      </c>
      <c r="P484" s="7" t="str">
        <f>założenia!P17</f>
        <v>Rok n+13
2028</v>
      </c>
      <c r="Q484" s="7" t="str">
        <f>założenia!Q17</f>
        <v>Rok n+14
2029</v>
      </c>
      <c r="R484" s="7" t="str">
        <f>założenia!R17</f>
        <v>Rok n+15
2030</v>
      </c>
      <c r="S484" s="7" t="str">
        <f>założenia!S17</f>
        <v>Rok n+16
2031</v>
      </c>
      <c r="T484" s="7" t="str">
        <f>założenia!T17</f>
        <v>Rok n+17
2032</v>
      </c>
      <c r="U484" s="7" t="str">
        <f>założenia!U17</f>
        <v>Rok n+18
2033</v>
      </c>
      <c r="V484" s="7" t="str">
        <f>założenia!V17</f>
        <v>Rok n+19
2034</v>
      </c>
      <c r="W484" s="7" t="str">
        <f>założenia!W17</f>
        <v>Rok n+20
2035</v>
      </c>
      <c r="X484" s="7" t="str">
        <f>założenia!X17</f>
        <v>Rok n+21
2036</v>
      </c>
      <c r="Y484" s="7" t="str">
        <f>założenia!Y17</f>
        <v>Rok n+22
2037</v>
      </c>
      <c r="Z484" s="7" t="str">
        <f>założenia!Z17</f>
        <v>Rok n+23
2038</v>
      </c>
      <c r="AA484" s="7" t="str">
        <f>założenia!AA17</f>
        <v>Rok n+24
2039</v>
      </c>
      <c r="AB484" s="7" t="str">
        <f>założenia!AB17</f>
        <v>Rok n+25
2040</v>
      </c>
      <c r="AC484" s="7" t="str">
        <f>założenia!AC17</f>
        <v>Rok n+26
2041</v>
      </c>
      <c r="AD484" s="7" t="str">
        <f>założenia!AD17</f>
        <v>Rok n+27
2042</v>
      </c>
      <c r="AE484" s="7" t="str">
        <f>założenia!AE17</f>
        <v>Rok n+28
2043</v>
      </c>
      <c r="AF484" s="7" t="str">
        <f>założenia!AF17</f>
        <v>Rok n+29
2044</v>
      </c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r="485" spans="2:42" ht="15" x14ac:dyDescent="0.25">
      <c r="B485" s="23" t="s">
        <v>32</v>
      </c>
      <c r="C485" s="19">
        <f>C486+C487+C488+C489+C490</f>
        <v>110315000</v>
      </c>
      <c r="D485" s="19">
        <f t="shared" ref="D485:Q485" si="658">D486+D487+D488+D489+D490</f>
        <v>116165000</v>
      </c>
      <c r="E485" s="19">
        <f t="shared" si="658"/>
        <v>115695875</v>
      </c>
      <c r="F485" s="19">
        <f t="shared" si="658"/>
        <v>115226750</v>
      </c>
      <c r="G485" s="19">
        <f t="shared" si="658"/>
        <v>114757625</v>
      </c>
      <c r="H485" s="19">
        <f t="shared" si="658"/>
        <v>114288500</v>
      </c>
      <c r="I485" s="19">
        <f t="shared" si="658"/>
        <v>113819375</v>
      </c>
      <c r="J485" s="19">
        <f t="shared" si="658"/>
        <v>113350250</v>
      </c>
      <c r="K485" s="19">
        <f t="shared" si="658"/>
        <v>112881125</v>
      </c>
      <c r="L485" s="19">
        <f t="shared" si="658"/>
        <v>112412000</v>
      </c>
      <c r="M485" s="19">
        <f t="shared" si="658"/>
        <v>111942875</v>
      </c>
      <c r="N485" s="19">
        <f t="shared" si="658"/>
        <v>111473750</v>
      </c>
      <c r="O485" s="19">
        <f t="shared" si="658"/>
        <v>111004625</v>
      </c>
      <c r="P485" s="19">
        <f t="shared" si="658"/>
        <v>110535500</v>
      </c>
      <c r="Q485" s="19">
        <f t="shared" si="658"/>
        <v>110066375</v>
      </c>
      <c r="R485" s="19">
        <f t="shared" ref="R485:AF485" si="659">R486+R487+R488+R489+R490</f>
        <v>109597250</v>
      </c>
      <c r="S485" s="19">
        <f t="shared" si="659"/>
        <v>109128125</v>
      </c>
      <c r="T485" s="19">
        <f t="shared" si="659"/>
        <v>108659000</v>
      </c>
      <c r="U485" s="19">
        <f t="shared" si="659"/>
        <v>108189875</v>
      </c>
      <c r="V485" s="19">
        <f t="shared" si="659"/>
        <v>107720750</v>
      </c>
      <c r="W485" s="19">
        <f t="shared" si="659"/>
        <v>107251625</v>
      </c>
      <c r="X485" s="19">
        <f t="shared" si="659"/>
        <v>106782500</v>
      </c>
      <c r="Y485" s="19">
        <f t="shared" si="659"/>
        <v>106313375</v>
      </c>
      <c r="Z485" s="19">
        <f t="shared" si="659"/>
        <v>105844250</v>
      </c>
      <c r="AA485" s="19">
        <f t="shared" si="659"/>
        <v>105375125</v>
      </c>
      <c r="AB485" s="19">
        <f t="shared" si="659"/>
        <v>104906000</v>
      </c>
      <c r="AC485" s="19">
        <f t="shared" si="659"/>
        <v>104436875</v>
      </c>
      <c r="AD485" s="19">
        <f t="shared" si="659"/>
        <v>103967750</v>
      </c>
      <c r="AE485" s="19">
        <f t="shared" si="659"/>
        <v>103498625</v>
      </c>
      <c r="AF485" s="19">
        <f t="shared" si="659"/>
        <v>103029500</v>
      </c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r="486" spans="2:42" ht="15" x14ac:dyDescent="0.25">
      <c r="B486" s="8" t="s">
        <v>33</v>
      </c>
      <c r="C486" s="16">
        <f t="shared" ref="C486:Q486" si="660">C308+C397</f>
        <v>0</v>
      </c>
      <c r="D486" s="16">
        <f t="shared" si="660"/>
        <v>0</v>
      </c>
      <c r="E486" s="16">
        <f t="shared" si="660"/>
        <v>0</v>
      </c>
      <c r="F486" s="16">
        <f t="shared" si="660"/>
        <v>0</v>
      </c>
      <c r="G486" s="16">
        <f t="shared" si="660"/>
        <v>0</v>
      </c>
      <c r="H486" s="16">
        <f t="shared" si="660"/>
        <v>0</v>
      </c>
      <c r="I486" s="16">
        <f t="shared" si="660"/>
        <v>0</v>
      </c>
      <c r="J486" s="16">
        <f t="shared" si="660"/>
        <v>0</v>
      </c>
      <c r="K486" s="16">
        <f t="shared" si="660"/>
        <v>0</v>
      </c>
      <c r="L486" s="16">
        <f t="shared" si="660"/>
        <v>0</v>
      </c>
      <c r="M486" s="16">
        <f t="shared" si="660"/>
        <v>0</v>
      </c>
      <c r="N486" s="16">
        <f t="shared" si="660"/>
        <v>0</v>
      </c>
      <c r="O486" s="16">
        <f t="shared" si="660"/>
        <v>0</v>
      </c>
      <c r="P486" s="16">
        <f t="shared" si="660"/>
        <v>0</v>
      </c>
      <c r="Q486" s="16">
        <f t="shared" si="660"/>
        <v>0</v>
      </c>
      <c r="R486" s="16">
        <f t="shared" ref="R486:AF486" si="661">R308+R397</f>
        <v>0</v>
      </c>
      <c r="S486" s="16">
        <f t="shared" si="661"/>
        <v>0</v>
      </c>
      <c r="T486" s="16">
        <f t="shared" si="661"/>
        <v>0</v>
      </c>
      <c r="U486" s="16">
        <f t="shared" si="661"/>
        <v>0</v>
      </c>
      <c r="V486" s="16">
        <f t="shared" si="661"/>
        <v>0</v>
      </c>
      <c r="W486" s="16">
        <f t="shared" si="661"/>
        <v>0</v>
      </c>
      <c r="X486" s="16">
        <f t="shared" si="661"/>
        <v>0</v>
      </c>
      <c r="Y486" s="16">
        <f t="shared" si="661"/>
        <v>0</v>
      </c>
      <c r="Z486" s="16">
        <f t="shared" si="661"/>
        <v>0</v>
      </c>
      <c r="AA486" s="16">
        <f t="shared" si="661"/>
        <v>0</v>
      </c>
      <c r="AB486" s="16">
        <f t="shared" si="661"/>
        <v>0</v>
      </c>
      <c r="AC486" s="16">
        <f t="shared" si="661"/>
        <v>0</v>
      </c>
      <c r="AD486" s="16">
        <f t="shared" si="661"/>
        <v>0</v>
      </c>
      <c r="AE486" s="16">
        <f t="shared" si="661"/>
        <v>0</v>
      </c>
      <c r="AF486" s="16">
        <f t="shared" si="661"/>
        <v>0</v>
      </c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2:42" ht="15" x14ac:dyDescent="0.25">
      <c r="B487" s="8" t="s">
        <v>34</v>
      </c>
      <c r="C487" s="16">
        <f t="shared" ref="C487:Q487" si="662">C309+C398</f>
        <v>110315000</v>
      </c>
      <c r="D487" s="16">
        <f t="shared" si="662"/>
        <v>116165000</v>
      </c>
      <c r="E487" s="16">
        <f t="shared" si="662"/>
        <v>115695875</v>
      </c>
      <c r="F487" s="16">
        <f t="shared" si="662"/>
        <v>115226750</v>
      </c>
      <c r="G487" s="16">
        <f t="shared" si="662"/>
        <v>114757625</v>
      </c>
      <c r="H487" s="16">
        <f t="shared" si="662"/>
        <v>114288500</v>
      </c>
      <c r="I487" s="16">
        <f t="shared" si="662"/>
        <v>113819375</v>
      </c>
      <c r="J487" s="16">
        <f t="shared" si="662"/>
        <v>113350250</v>
      </c>
      <c r="K487" s="16">
        <f t="shared" si="662"/>
        <v>112881125</v>
      </c>
      <c r="L487" s="16">
        <f t="shared" si="662"/>
        <v>112412000</v>
      </c>
      <c r="M487" s="16">
        <f t="shared" si="662"/>
        <v>111942875</v>
      </c>
      <c r="N487" s="16">
        <f t="shared" si="662"/>
        <v>111473750</v>
      </c>
      <c r="O487" s="16">
        <f t="shared" si="662"/>
        <v>111004625</v>
      </c>
      <c r="P487" s="16">
        <f t="shared" si="662"/>
        <v>110535500</v>
      </c>
      <c r="Q487" s="16">
        <f t="shared" si="662"/>
        <v>110066375</v>
      </c>
      <c r="R487" s="16">
        <f t="shared" ref="R487:AF487" si="663">R309+R398</f>
        <v>109597250</v>
      </c>
      <c r="S487" s="16">
        <f t="shared" si="663"/>
        <v>109128125</v>
      </c>
      <c r="T487" s="16">
        <f t="shared" si="663"/>
        <v>108659000</v>
      </c>
      <c r="U487" s="16">
        <f t="shared" si="663"/>
        <v>108189875</v>
      </c>
      <c r="V487" s="16">
        <f t="shared" si="663"/>
        <v>107720750</v>
      </c>
      <c r="W487" s="16">
        <f t="shared" si="663"/>
        <v>107251625</v>
      </c>
      <c r="X487" s="16">
        <f t="shared" si="663"/>
        <v>106782500</v>
      </c>
      <c r="Y487" s="16">
        <f t="shared" si="663"/>
        <v>106313375</v>
      </c>
      <c r="Z487" s="16">
        <f t="shared" si="663"/>
        <v>105844250</v>
      </c>
      <c r="AA487" s="16">
        <f t="shared" si="663"/>
        <v>105375125</v>
      </c>
      <c r="AB487" s="16">
        <f t="shared" si="663"/>
        <v>104906000</v>
      </c>
      <c r="AC487" s="16">
        <f t="shared" si="663"/>
        <v>104436875</v>
      </c>
      <c r="AD487" s="16">
        <f t="shared" si="663"/>
        <v>103967750</v>
      </c>
      <c r="AE487" s="16">
        <f t="shared" si="663"/>
        <v>103498625</v>
      </c>
      <c r="AF487" s="16">
        <f t="shared" si="663"/>
        <v>103029500</v>
      </c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r="488" spans="2:42" ht="15" x14ac:dyDescent="0.25">
      <c r="B488" s="8" t="s">
        <v>35</v>
      </c>
      <c r="C488" s="16">
        <f t="shared" ref="C488:Q488" si="664">C310+C399</f>
        <v>0</v>
      </c>
      <c r="D488" s="16">
        <f t="shared" si="664"/>
        <v>0</v>
      </c>
      <c r="E488" s="16">
        <f t="shared" si="664"/>
        <v>0</v>
      </c>
      <c r="F488" s="16">
        <f t="shared" si="664"/>
        <v>0</v>
      </c>
      <c r="G488" s="16">
        <f t="shared" si="664"/>
        <v>0</v>
      </c>
      <c r="H488" s="16">
        <f t="shared" si="664"/>
        <v>0</v>
      </c>
      <c r="I488" s="16">
        <f t="shared" si="664"/>
        <v>0</v>
      </c>
      <c r="J488" s="16">
        <f t="shared" si="664"/>
        <v>0</v>
      </c>
      <c r="K488" s="16">
        <f t="shared" si="664"/>
        <v>0</v>
      </c>
      <c r="L488" s="16">
        <f t="shared" si="664"/>
        <v>0</v>
      </c>
      <c r="M488" s="16">
        <f t="shared" si="664"/>
        <v>0</v>
      </c>
      <c r="N488" s="16">
        <f t="shared" si="664"/>
        <v>0</v>
      </c>
      <c r="O488" s="16">
        <f t="shared" si="664"/>
        <v>0</v>
      </c>
      <c r="P488" s="16">
        <f t="shared" si="664"/>
        <v>0</v>
      </c>
      <c r="Q488" s="16">
        <f t="shared" si="664"/>
        <v>0</v>
      </c>
      <c r="R488" s="16">
        <f t="shared" ref="R488:AF488" si="665">R310+R399</f>
        <v>0</v>
      </c>
      <c r="S488" s="16">
        <f t="shared" si="665"/>
        <v>0</v>
      </c>
      <c r="T488" s="16">
        <f t="shared" si="665"/>
        <v>0</v>
      </c>
      <c r="U488" s="16">
        <f t="shared" si="665"/>
        <v>0</v>
      </c>
      <c r="V488" s="16">
        <f t="shared" si="665"/>
        <v>0</v>
      </c>
      <c r="W488" s="16">
        <f t="shared" si="665"/>
        <v>0</v>
      </c>
      <c r="X488" s="16">
        <f t="shared" si="665"/>
        <v>0</v>
      </c>
      <c r="Y488" s="16">
        <f t="shared" si="665"/>
        <v>0</v>
      </c>
      <c r="Z488" s="16">
        <f t="shared" si="665"/>
        <v>0</v>
      </c>
      <c r="AA488" s="16">
        <f t="shared" si="665"/>
        <v>0</v>
      </c>
      <c r="AB488" s="16">
        <f t="shared" si="665"/>
        <v>0</v>
      </c>
      <c r="AC488" s="16">
        <f t="shared" si="665"/>
        <v>0</v>
      </c>
      <c r="AD488" s="16">
        <f t="shared" si="665"/>
        <v>0</v>
      </c>
      <c r="AE488" s="16">
        <f t="shared" si="665"/>
        <v>0</v>
      </c>
      <c r="AF488" s="16">
        <f t="shared" si="665"/>
        <v>0</v>
      </c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r="489" spans="2:42" ht="15" x14ac:dyDescent="0.25">
      <c r="B489" s="8" t="s">
        <v>36</v>
      </c>
      <c r="C489" s="16">
        <f t="shared" ref="C489:Q489" si="666">C311+C400</f>
        <v>0</v>
      </c>
      <c r="D489" s="16">
        <f t="shared" si="666"/>
        <v>0</v>
      </c>
      <c r="E489" s="16">
        <f t="shared" si="666"/>
        <v>0</v>
      </c>
      <c r="F489" s="16">
        <f t="shared" si="666"/>
        <v>0</v>
      </c>
      <c r="G489" s="16">
        <f t="shared" si="666"/>
        <v>0</v>
      </c>
      <c r="H489" s="16">
        <f t="shared" si="666"/>
        <v>0</v>
      </c>
      <c r="I489" s="16">
        <f t="shared" si="666"/>
        <v>0</v>
      </c>
      <c r="J489" s="16">
        <f t="shared" si="666"/>
        <v>0</v>
      </c>
      <c r="K489" s="16">
        <f t="shared" si="666"/>
        <v>0</v>
      </c>
      <c r="L489" s="16">
        <f t="shared" si="666"/>
        <v>0</v>
      </c>
      <c r="M489" s="16">
        <f t="shared" si="666"/>
        <v>0</v>
      </c>
      <c r="N489" s="16">
        <f t="shared" si="666"/>
        <v>0</v>
      </c>
      <c r="O489" s="16">
        <f t="shared" si="666"/>
        <v>0</v>
      </c>
      <c r="P489" s="16">
        <f t="shared" si="666"/>
        <v>0</v>
      </c>
      <c r="Q489" s="16">
        <f t="shared" si="666"/>
        <v>0</v>
      </c>
      <c r="R489" s="16">
        <f t="shared" ref="R489:AF489" si="667">R311+R400</f>
        <v>0</v>
      </c>
      <c r="S489" s="16">
        <f t="shared" si="667"/>
        <v>0</v>
      </c>
      <c r="T489" s="16">
        <f t="shared" si="667"/>
        <v>0</v>
      </c>
      <c r="U489" s="16">
        <f t="shared" si="667"/>
        <v>0</v>
      </c>
      <c r="V489" s="16">
        <f t="shared" si="667"/>
        <v>0</v>
      </c>
      <c r="W489" s="16">
        <f t="shared" si="667"/>
        <v>0</v>
      </c>
      <c r="X489" s="16">
        <f t="shared" si="667"/>
        <v>0</v>
      </c>
      <c r="Y489" s="16">
        <f t="shared" si="667"/>
        <v>0</v>
      </c>
      <c r="Z489" s="16">
        <f t="shared" si="667"/>
        <v>0</v>
      </c>
      <c r="AA489" s="16">
        <f t="shared" si="667"/>
        <v>0</v>
      </c>
      <c r="AB489" s="16">
        <f t="shared" si="667"/>
        <v>0</v>
      </c>
      <c r="AC489" s="16">
        <f t="shared" si="667"/>
        <v>0</v>
      </c>
      <c r="AD489" s="16">
        <f t="shared" si="667"/>
        <v>0</v>
      </c>
      <c r="AE489" s="16">
        <f t="shared" si="667"/>
        <v>0</v>
      </c>
      <c r="AF489" s="16">
        <f t="shared" si="667"/>
        <v>0</v>
      </c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r="490" spans="2:42" ht="30" x14ac:dyDescent="0.25">
      <c r="B490" s="8" t="s">
        <v>37</v>
      </c>
      <c r="C490" s="16">
        <f t="shared" ref="C490:Q490" si="668">C312+C401</f>
        <v>0</v>
      </c>
      <c r="D490" s="16">
        <f t="shared" si="668"/>
        <v>0</v>
      </c>
      <c r="E490" s="16">
        <f t="shared" si="668"/>
        <v>0</v>
      </c>
      <c r="F490" s="16">
        <f t="shared" si="668"/>
        <v>0</v>
      </c>
      <c r="G490" s="16">
        <f t="shared" si="668"/>
        <v>0</v>
      </c>
      <c r="H490" s="16">
        <f t="shared" si="668"/>
        <v>0</v>
      </c>
      <c r="I490" s="16">
        <f t="shared" si="668"/>
        <v>0</v>
      </c>
      <c r="J490" s="16">
        <f t="shared" si="668"/>
        <v>0</v>
      </c>
      <c r="K490" s="16">
        <f t="shared" si="668"/>
        <v>0</v>
      </c>
      <c r="L490" s="16">
        <f t="shared" si="668"/>
        <v>0</v>
      </c>
      <c r="M490" s="16">
        <f t="shared" si="668"/>
        <v>0</v>
      </c>
      <c r="N490" s="16">
        <f t="shared" si="668"/>
        <v>0</v>
      </c>
      <c r="O490" s="16">
        <f t="shared" si="668"/>
        <v>0</v>
      </c>
      <c r="P490" s="16">
        <f t="shared" si="668"/>
        <v>0</v>
      </c>
      <c r="Q490" s="16">
        <f t="shared" si="668"/>
        <v>0</v>
      </c>
      <c r="R490" s="16">
        <f t="shared" ref="R490:AF490" si="669">R312+R401</f>
        <v>0</v>
      </c>
      <c r="S490" s="16">
        <f t="shared" si="669"/>
        <v>0</v>
      </c>
      <c r="T490" s="16">
        <f t="shared" si="669"/>
        <v>0</v>
      </c>
      <c r="U490" s="16">
        <f t="shared" si="669"/>
        <v>0</v>
      </c>
      <c r="V490" s="16">
        <f t="shared" si="669"/>
        <v>0</v>
      </c>
      <c r="W490" s="16">
        <f t="shared" si="669"/>
        <v>0</v>
      </c>
      <c r="X490" s="16">
        <f t="shared" si="669"/>
        <v>0</v>
      </c>
      <c r="Y490" s="16">
        <f t="shared" si="669"/>
        <v>0</v>
      </c>
      <c r="Z490" s="16">
        <f t="shared" si="669"/>
        <v>0</v>
      </c>
      <c r="AA490" s="16">
        <f t="shared" si="669"/>
        <v>0</v>
      </c>
      <c r="AB490" s="16">
        <f t="shared" si="669"/>
        <v>0</v>
      </c>
      <c r="AC490" s="16">
        <f t="shared" si="669"/>
        <v>0</v>
      </c>
      <c r="AD490" s="16">
        <f t="shared" si="669"/>
        <v>0</v>
      </c>
      <c r="AE490" s="16">
        <f t="shared" si="669"/>
        <v>0</v>
      </c>
      <c r="AF490" s="16">
        <f t="shared" si="669"/>
        <v>0</v>
      </c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r="491" spans="2:42" ht="15" x14ac:dyDescent="0.25">
      <c r="B491" s="23" t="s">
        <v>38</v>
      </c>
      <c r="C491" s="19">
        <f t="shared" ref="C491" si="670">C492+C493+C494+C495</f>
        <v>11131714.507535147</v>
      </c>
      <c r="D491" s="19">
        <f t="shared" ref="D491:Q491" si="671">D492+D493+D494+D495</f>
        <v>8439936.9071690626</v>
      </c>
      <c r="E491" s="19">
        <f t="shared" si="671"/>
        <v>9881170.0861318428</v>
      </c>
      <c r="F491" s="19">
        <f t="shared" si="671"/>
        <v>11781590.643054416</v>
      </c>
      <c r="G491" s="19">
        <f t="shared" si="671"/>
        <v>14113996.41728149</v>
      </c>
      <c r="H491" s="19">
        <f t="shared" si="671"/>
        <v>16839665.453734234</v>
      </c>
      <c r="I491" s="19">
        <f t="shared" si="671"/>
        <v>19949973.168084472</v>
      </c>
      <c r="J491" s="19">
        <f t="shared" si="671"/>
        <v>23362316.786834568</v>
      </c>
      <c r="K491" s="19">
        <f t="shared" si="671"/>
        <v>27023109.173326001</v>
      </c>
      <c r="L491" s="19">
        <f t="shared" si="671"/>
        <v>30908865.382934827</v>
      </c>
      <c r="M491" s="19">
        <f t="shared" si="671"/>
        <v>34991916.338601746</v>
      </c>
      <c r="N491" s="19">
        <f t="shared" si="671"/>
        <v>39241573.604166888</v>
      </c>
      <c r="O491" s="19">
        <f t="shared" si="671"/>
        <v>43665042.935413621</v>
      </c>
      <c r="P491" s="19">
        <f t="shared" si="671"/>
        <v>48268337.404596612</v>
      </c>
      <c r="Q491" s="19">
        <f t="shared" si="671"/>
        <v>53014274.463175185</v>
      </c>
      <c r="R491" s="19">
        <f t="shared" ref="R491:AF491" si="672">R492+R493+R494+R495</f>
        <v>57908404.863400146</v>
      </c>
      <c r="S491" s="19">
        <f t="shared" si="672"/>
        <v>62954878.583374657</v>
      </c>
      <c r="T491" s="19">
        <f t="shared" si="672"/>
        <v>68110817.863933697</v>
      </c>
      <c r="U491" s="19">
        <f t="shared" si="672"/>
        <v>73379755.227992654</v>
      </c>
      <c r="V491" s="19">
        <f t="shared" si="672"/>
        <v>78713868.270323262</v>
      </c>
      <c r="W491" s="19">
        <f t="shared" si="672"/>
        <v>84063260.681191072</v>
      </c>
      <c r="X491" s="19">
        <f t="shared" si="672"/>
        <v>89426515.846771047</v>
      </c>
      <c r="Y491" s="19">
        <f t="shared" si="672"/>
        <v>94746639.614721343</v>
      </c>
      <c r="Z491" s="19">
        <f t="shared" si="672"/>
        <v>100019402.78430252</v>
      </c>
      <c r="AA491" s="19">
        <f t="shared" si="672"/>
        <v>105238401.53661804</v>
      </c>
      <c r="AB491" s="19">
        <f t="shared" si="672"/>
        <v>110339372.93272932</v>
      </c>
      <c r="AC491" s="19">
        <f t="shared" si="672"/>
        <v>115314717.65829161</v>
      </c>
      <c r="AD491" s="19">
        <f t="shared" si="672"/>
        <v>120154391.94816056</v>
      </c>
      <c r="AE491" s="19">
        <f t="shared" si="672"/>
        <v>124847919.81134172</v>
      </c>
      <c r="AF491" s="19">
        <f t="shared" si="672"/>
        <v>129384377.57404658</v>
      </c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r="492" spans="2:42" ht="15" x14ac:dyDescent="0.25">
      <c r="B492" s="8" t="s">
        <v>39</v>
      </c>
      <c r="C492" s="16">
        <f t="shared" ref="C492:Q492" si="673">C314+C403</f>
        <v>360711.96649484534</v>
      </c>
      <c r="D492" s="16">
        <f t="shared" si="673"/>
        <v>372639.19264556415</v>
      </c>
      <c r="E492" s="16">
        <f t="shared" si="673"/>
        <v>386253.67179831571</v>
      </c>
      <c r="F492" s="16">
        <f t="shared" si="673"/>
        <v>400089.83993096417</v>
      </c>
      <c r="G492" s="16">
        <f t="shared" si="673"/>
        <v>414487.61436844454</v>
      </c>
      <c r="H492" s="16">
        <f t="shared" si="673"/>
        <v>428723.24996570795</v>
      </c>
      <c r="I492" s="16">
        <f t="shared" si="673"/>
        <v>443108.87944129779</v>
      </c>
      <c r="J492" s="16">
        <f t="shared" si="673"/>
        <v>456843.23106986494</v>
      </c>
      <c r="K492" s="16">
        <f t="shared" si="673"/>
        <v>470225.04872872785</v>
      </c>
      <c r="L492" s="16">
        <f t="shared" si="673"/>
        <v>483605.42348619166</v>
      </c>
      <c r="M492" s="16">
        <f t="shared" si="673"/>
        <v>496959.04685955931</v>
      </c>
      <c r="N492" s="16">
        <f t="shared" si="673"/>
        <v>510259.92846841802</v>
      </c>
      <c r="O492" s="16">
        <f t="shared" si="673"/>
        <v>523935.12226080016</v>
      </c>
      <c r="P492" s="16">
        <f t="shared" si="673"/>
        <v>537996.00004478218</v>
      </c>
      <c r="Q492" s="16">
        <f t="shared" si="673"/>
        <v>551973.18895847979</v>
      </c>
      <c r="R492" s="16">
        <f t="shared" ref="R492:AF492" si="674">R314+R403</f>
        <v>566331.45010382577</v>
      </c>
      <c r="S492" s="16">
        <f t="shared" si="674"/>
        <v>581082.23966854496</v>
      </c>
      <c r="T492" s="16">
        <f t="shared" si="674"/>
        <v>595715.39637999015</v>
      </c>
      <c r="U492" s="16">
        <f t="shared" si="674"/>
        <v>610735.942259231</v>
      </c>
      <c r="V492" s="16">
        <f t="shared" si="674"/>
        <v>625604.8155372187</v>
      </c>
      <c r="W492" s="16">
        <f t="shared" si="674"/>
        <v>640289.81909318431</v>
      </c>
      <c r="X492" s="16">
        <f t="shared" si="674"/>
        <v>655338.36667190562</v>
      </c>
      <c r="Y492" s="16">
        <f t="shared" si="674"/>
        <v>670166.59102264512</v>
      </c>
      <c r="Z492" s="16">
        <f t="shared" si="674"/>
        <v>685349.1570338899</v>
      </c>
      <c r="AA492" s="16">
        <f t="shared" si="674"/>
        <v>700895.18577380385</v>
      </c>
      <c r="AB492" s="16">
        <f t="shared" si="674"/>
        <v>716176.37209235714</v>
      </c>
      <c r="AC492" s="16">
        <f t="shared" si="674"/>
        <v>731809.52360590477</v>
      </c>
      <c r="AD492" s="16">
        <f t="shared" si="674"/>
        <v>747802.58872817399</v>
      </c>
      <c r="AE492" s="16">
        <f t="shared" si="674"/>
        <v>764164.79027180502</v>
      </c>
      <c r="AF492" s="16">
        <f t="shared" si="674"/>
        <v>780903.87819700514</v>
      </c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r="493" spans="2:42" ht="15" x14ac:dyDescent="0.25">
      <c r="B493" s="8" t="s">
        <v>40</v>
      </c>
      <c r="C493" s="16">
        <f t="shared" ref="C493:Q493" si="675">C315+C404</f>
        <v>1114819.1463917526</v>
      </c>
      <c r="D493" s="16">
        <f t="shared" si="675"/>
        <v>1153796.8706742171</v>
      </c>
      <c r="E493" s="16">
        <f t="shared" si="675"/>
        <v>1197325.4241730797</v>
      </c>
      <c r="F493" s="16">
        <f t="shared" si="675"/>
        <v>1242636.0800397776</v>
      </c>
      <c r="G493" s="16">
        <f t="shared" si="675"/>
        <v>1289772.2120974925</v>
      </c>
      <c r="H493" s="16">
        <f t="shared" si="675"/>
        <v>1336359.7238887944</v>
      </c>
      <c r="I493" s="16">
        <f t="shared" si="675"/>
        <v>1383441.6230685178</v>
      </c>
      <c r="J493" s="16">
        <f t="shared" si="675"/>
        <v>1428348.4758150706</v>
      </c>
      <c r="K493" s="16">
        <f t="shared" si="675"/>
        <v>1472076.1605950724</v>
      </c>
      <c r="L493" s="16">
        <f t="shared" si="675"/>
        <v>1515795.9583290804</v>
      </c>
      <c r="M493" s="16">
        <f t="shared" si="675"/>
        <v>1559422.5773227131</v>
      </c>
      <c r="N493" s="16">
        <f t="shared" si="675"/>
        <v>1602868.34094853</v>
      </c>
      <c r="O493" s="16">
        <f t="shared" si="675"/>
        <v>1647555.7777769049</v>
      </c>
      <c r="P493" s="16">
        <f t="shared" si="675"/>
        <v>1693521.7099308064</v>
      </c>
      <c r="Q493" s="16">
        <f t="shared" si="675"/>
        <v>1739201.5971692484</v>
      </c>
      <c r="R493" s="16">
        <f t="shared" ref="R493:AF493" si="676">R315+R404</f>
        <v>1786144.0563163559</v>
      </c>
      <c r="S493" s="16">
        <f t="shared" si="676"/>
        <v>1834385.7027184982</v>
      </c>
      <c r="T493" s="16">
        <f t="shared" si="676"/>
        <v>1882224.4107338057</v>
      </c>
      <c r="U493" s="16">
        <f t="shared" si="676"/>
        <v>1931342.4381312018</v>
      </c>
      <c r="V493" s="16">
        <f t="shared" si="676"/>
        <v>1979940.9198830242</v>
      </c>
      <c r="W493" s="16">
        <f t="shared" si="676"/>
        <v>2027911.2504551981</v>
      </c>
      <c r="X493" s="16">
        <f t="shared" si="676"/>
        <v>2077075.1181304483</v>
      </c>
      <c r="Y493" s="16">
        <f t="shared" si="676"/>
        <v>2125485.0921151056</v>
      </c>
      <c r="Z493" s="16">
        <f t="shared" si="676"/>
        <v>2175054.4465593882</v>
      </c>
      <c r="AA493" s="16">
        <f t="shared" si="676"/>
        <v>2225811.9958296358</v>
      </c>
      <c r="AB493" s="16">
        <f t="shared" si="676"/>
        <v>2275662.6244557528</v>
      </c>
      <c r="AC493" s="16">
        <f t="shared" si="676"/>
        <v>2326660.6161732036</v>
      </c>
      <c r="AD493" s="16">
        <f t="shared" si="676"/>
        <v>2378832.1278805714</v>
      </c>
      <c r="AE493" s="16">
        <f t="shared" si="676"/>
        <v>2432205.6484724465</v>
      </c>
      <c r="AF493" s="16">
        <f t="shared" si="676"/>
        <v>2486807.6520635653</v>
      </c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r="494" spans="2:42" ht="15" x14ac:dyDescent="0.25">
      <c r="B494" s="8" t="s">
        <v>41</v>
      </c>
      <c r="C494" s="16">
        <f t="shared" ref="C494:Q494" si="677">C316+C405</f>
        <v>9656183.3946485482</v>
      </c>
      <c r="D494" s="16">
        <f t="shared" si="677"/>
        <v>6913500.8438492808</v>
      </c>
      <c r="E494" s="16">
        <f t="shared" si="677"/>
        <v>8297590.9901604475</v>
      </c>
      <c r="F494" s="16">
        <f t="shared" si="677"/>
        <v>10138864.723083675</v>
      </c>
      <c r="G494" s="16">
        <f t="shared" si="677"/>
        <v>12409736.590815553</v>
      </c>
      <c r="H494" s="16">
        <f t="shared" si="677"/>
        <v>15074582.479879731</v>
      </c>
      <c r="I494" s="16">
        <f t="shared" si="677"/>
        <v>18123422.665574659</v>
      </c>
      <c r="J494" s="16">
        <f t="shared" si="677"/>
        <v>21477125.079949632</v>
      </c>
      <c r="K494" s="16">
        <f t="shared" si="677"/>
        <v>25080807.964002199</v>
      </c>
      <c r="L494" s="16">
        <f t="shared" si="677"/>
        <v>28909464.001119554</v>
      </c>
      <c r="M494" s="16">
        <f t="shared" si="677"/>
        <v>32935534.714419477</v>
      </c>
      <c r="N494" s="16">
        <f t="shared" si="677"/>
        <v>37128445.334749937</v>
      </c>
      <c r="O494" s="16">
        <f t="shared" si="677"/>
        <v>41493552.035375915</v>
      </c>
      <c r="P494" s="16">
        <f t="shared" si="677"/>
        <v>46036819.694621027</v>
      </c>
      <c r="Q494" s="16">
        <f t="shared" si="677"/>
        <v>50723099.677047454</v>
      </c>
      <c r="R494" s="16">
        <f t="shared" ref="R494:AF494" si="678">R316+R405</f>
        <v>55555929.356979966</v>
      </c>
      <c r="S494" s="16">
        <f t="shared" si="678"/>
        <v>60539410.640987612</v>
      </c>
      <c r="T494" s="16">
        <f t="shared" si="678"/>
        <v>65632878.056819901</v>
      </c>
      <c r="U494" s="16">
        <f t="shared" si="678"/>
        <v>70837676.847602218</v>
      </c>
      <c r="V494" s="16">
        <f t="shared" si="678"/>
        <v>76108322.53490302</v>
      </c>
      <c r="W494" s="16">
        <f t="shared" si="678"/>
        <v>81395059.611642689</v>
      </c>
      <c r="X494" s="16">
        <f t="shared" si="678"/>
        <v>86694102.361968696</v>
      </c>
      <c r="Y494" s="16">
        <f t="shared" si="678"/>
        <v>91950987.931583598</v>
      </c>
      <c r="Z494" s="16">
        <f t="shared" si="678"/>
        <v>97158999.180709243</v>
      </c>
      <c r="AA494" s="16">
        <f t="shared" si="678"/>
        <v>102311694.35501459</v>
      </c>
      <c r="AB494" s="16">
        <f t="shared" si="678"/>
        <v>107347533.9361812</v>
      </c>
      <c r="AC494" s="16">
        <f t="shared" si="678"/>
        <v>112256247.5185125</v>
      </c>
      <c r="AD494" s="16">
        <f t="shared" si="678"/>
        <v>117027757.23155181</v>
      </c>
      <c r="AE494" s="16">
        <f t="shared" si="678"/>
        <v>121651549.37259747</v>
      </c>
      <c r="AF494" s="16">
        <f t="shared" si="678"/>
        <v>126116666.04378602</v>
      </c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r="495" spans="2:42" ht="30" x14ac:dyDescent="0.25">
      <c r="B495" s="8" t="s">
        <v>42</v>
      </c>
      <c r="C495" s="16">
        <f t="shared" ref="C495:Q495" si="679">C317+C406</f>
        <v>0</v>
      </c>
      <c r="D495" s="16">
        <f t="shared" si="679"/>
        <v>0</v>
      </c>
      <c r="E495" s="16">
        <f t="shared" si="679"/>
        <v>0</v>
      </c>
      <c r="F495" s="16">
        <f t="shared" si="679"/>
        <v>0</v>
      </c>
      <c r="G495" s="16">
        <f t="shared" si="679"/>
        <v>0</v>
      </c>
      <c r="H495" s="16">
        <f t="shared" si="679"/>
        <v>0</v>
      </c>
      <c r="I495" s="16">
        <f t="shared" si="679"/>
        <v>0</v>
      </c>
      <c r="J495" s="16">
        <f t="shared" si="679"/>
        <v>0</v>
      </c>
      <c r="K495" s="16">
        <f t="shared" si="679"/>
        <v>0</v>
      </c>
      <c r="L495" s="16">
        <f t="shared" si="679"/>
        <v>0</v>
      </c>
      <c r="M495" s="16">
        <f t="shared" si="679"/>
        <v>0</v>
      </c>
      <c r="N495" s="16">
        <f t="shared" si="679"/>
        <v>0</v>
      </c>
      <c r="O495" s="16">
        <f t="shared" si="679"/>
        <v>0</v>
      </c>
      <c r="P495" s="16">
        <f t="shared" si="679"/>
        <v>0</v>
      </c>
      <c r="Q495" s="16">
        <f t="shared" si="679"/>
        <v>0</v>
      </c>
      <c r="R495" s="16">
        <f t="shared" ref="R495:AF495" si="680">R317+R406</f>
        <v>0</v>
      </c>
      <c r="S495" s="16">
        <f t="shared" si="680"/>
        <v>0</v>
      </c>
      <c r="T495" s="16">
        <f t="shared" si="680"/>
        <v>0</v>
      </c>
      <c r="U495" s="16">
        <f t="shared" si="680"/>
        <v>0</v>
      </c>
      <c r="V495" s="16">
        <f t="shared" si="680"/>
        <v>0</v>
      </c>
      <c r="W495" s="16">
        <f t="shared" si="680"/>
        <v>0</v>
      </c>
      <c r="X495" s="16">
        <f t="shared" si="680"/>
        <v>0</v>
      </c>
      <c r="Y495" s="16">
        <f t="shared" si="680"/>
        <v>0</v>
      </c>
      <c r="Z495" s="16">
        <f t="shared" si="680"/>
        <v>0</v>
      </c>
      <c r="AA495" s="16">
        <f t="shared" si="680"/>
        <v>0</v>
      </c>
      <c r="AB495" s="16">
        <f t="shared" si="680"/>
        <v>0</v>
      </c>
      <c r="AC495" s="16">
        <f t="shared" si="680"/>
        <v>0</v>
      </c>
      <c r="AD495" s="16">
        <f t="shared" si="680"/>
        <v>0</v>
      </c>
      <c r="AE495" s="16">
        <f t="shared" si="680"/>
        <v>0</v>
      </c>
      <c r="AF495" s="16">
        <f t="shared" si="680"/>
        <v>0</v>
      </c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r="496" spans="2:42" ht="15" x14ac:dyDescent="0.25">
      <c r="B496" s="23" t="s">
        <v>43</v>
      </c>
      <c r="C496" s="19">
        <f t="shared" ref="C496:Q496" si="681">C485+C491</f>
        <v>121446714.50753514</v>
      </c>
      <c r="D496" s="19">
        <f t="shared" si="681"/>
        <v>124604936.90716906</v>
      </c>
      <c r="E496" s="19">
        <f t="shared" si="681"/>
        <v>125577045.08613184</v>
      </c>
      <c r="F496" s="19">
        <f t="shared" si="681"/>
        <v>127008340.64305441</v>
      </c>
      <c r="G496" s="19">
        <f t="shared" si="681"/>
        <v>128871621.41728149</v>
      </c>
      <c r="H496" s="19">
        <f t="shared" si="681"/>
        <v>131128165.45373423</v>
      </c>
      <c r="I496" s="19">
        <f t="shared" si="681"/>
        <v>133769348.16808447</v>
      </c>
      <c r="J496" s="19">
        <f t="shared" si="681"/>
        <v>136712566.78683457</v>
      </c>
      <c r="K496" s="19">
        <f t="shared" si="681"/>
        <v>139904234.17332602</v>
      </c>
      <c r="L496" s="19">
        <f t="shared" si="681"/>
        <v>143320865.38293484</v>
      </c>
      <c r="M496" s="19">
        <f t="shared" si="681"/>
        <v>146934791.33860174</v>
      </c>
      <c r="N496" s="19">
        <f t="shared" si="681"/>
        <v>150715323.6041669</v>
      </c>
      <c r="O496" s="19">
        <f t="shared" si="681"/>
        <v>154669667.93541363</v>
      </c>
      <c r="P496" s="19">
        <f t="shared" si="681"/>
        <v>158803837.40459663</v>
      </c>
      <c r="Q496" s="19">
        <f t="shared" si="681"/>
        <v>163080649.46317518</v>
      </c>
      <c r="R496" s="19">
        <f t="shared" ref="R496:AF496" si="682">R485+R491</f>
        <v>167505654.86340016</v>
      </c>
      <c r="S496" s="19">
        <f t="shared" si="682"/>
        <v>172083003.58337465</v>
      </c>
      <c r="T496" s="19">
        <f t="shared" si="682"/>
        <v>176769817.86393368</v>
      </c>
      <c r="U496" s="19">
        <f t="shared" si="682"/>
        <v>181569630.22799265</v>
      </c>
      <c r="V496" s="19">
        <f t="shared" si="682"/>
        <v>186434618.27032328</v>
      </c>
      <c r="W496" s="19">
        <f t="shared" si="682"/>
        <v>191314885.68119109</v>
      </c>
      <c r="X496" s="19">
        <f t="shared" si="682"/>
        <v>196209015.84677106</v>
      </c>
      <c r="Y496" s="19">
        <f t="shared" si="682"/>
        <v>201060014.61472136</v>
      </c>
      <c r="Z496" s="19">
        <f t="shared" si="682"/>
        <v>205863652.78430253</v>
      </c>
      <c r="AA496" s="19">
        <f t="shared" si="682"/>
        <v>210613526.53661805</v>
      </c>
      <c r="AB496" s="19">
        <f t="shared" si="682"/>
        <v>215245372.9327293</v>
      </c>
      <c r="AC496" s="19">
        <f t="shared" si="682"/>
        <v>219751592.65829161</v>
      </c>
      <c r="AD496" s="19">
        <f t="shared" si="682"/>
        <v>224122141.94816056</v>
      </c>
      <c r="AE496" s="19">
        <f t="shared" si="682"/>
        <v>228346544.8113417</v>
      </c>
      <c r="AF496" s="19">
        <f t="shared" si="682"/>
        <v>232413877.57404658</v>
      </c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r="497" spans="2:42" ht="15" x14ac:dyDescent="0.25">
      <c r="B497" s="23" t="s">
        <v>44</v>
      </c>
      <c r="C497" s="19">
        <f t="shared" ref="C497:Q497" si="683">C498+C499+C500+C501+C502+C503+C504+C505</f>
        <v>120058000</v>
      </c>
      <c r="D497" s="19">
        <f t="shared" si="683"/>
        <v>120640159</v>
      </c>
      <c r="E497" s="19">
        <f t="shared" si="683"/>
        <v>121638075.90800001</v>
      </c>
      <c r="F497" s="19">
        <f t="shared" si="683"/>
        <v>123093638.816</v>
      </c>
      <c r="G497" s="19">
        <f t="shared" si="683"/>
        <v>124979350.72400001</v>
      </c>
      <c r="H497" s="19">
        <f t="shared" si="683"/>
        <v>127258872.632</v>
      </c>
      <c r="I497" s="19">
        <f t="shared" si="683"/>
        <v>129922537.53999999</v>
      </c>
      <c r="J497" s="19">
        <f t="shared" si="683"/>
        <v>132890412.44799998</v>
      </c>
      <c r="K497" s="19">
        <f t="shared" si="683"/>
        <v>136107914.35599998</v>
      </c>
      <c r="L497" s="19">
        <f t="shared" si="683"/>
        <v>139550387.26399997</v>
      </c>
      <c r="M497" s="19">
        <f t="shared" si="683"/>
        <v>143190247.17199996</v>
      </c>
      <c r="N497" s="19">
        <f t="shared" si="683"/>
        <v>146996893.07999995</v>
      </c>
      <c r="O497" s="19">
        <f t="shared" si="683"/>
        <v>150976107.98799995</v>
      </c>
      <c r="P497" s="19">
        <f t="shared" si="683"/>
        <v>155133867.89599994</v>
      </c>
      <c r="Q497" s="19">
        <f t="shared" si="683"/>
        <v>159434554.80399993</v>
      </c>
      <c r="R497" s="19">
        <f t="shared" ref="R497:AF497" si="684">R498+R499+R500+R501+R502+R503+R504+R505</f>
        <v>163882170.71199992</v>
      </c>
      <c r="S497" s="19">
        <f t="shared" si="684"/>
        <v>168480828.61999992</v>
      </c>
      <c r="T497" s="19">
        <f t="shared" si="684"/>
        <v>173189352.52799991</v>
      </c>
      <c r="U497" s="19">
        <f t="shared" si="684"/>
        <v>178009592.4359999</v>
      </c>
      <c r="V497" s="19">
        <f t="shared" si="684"/>
        <v>182895524.34399989</v>
      </c>
      <c r="W497" s="19">
        <f t="shared" si="684"/>
        <v>187797360.25199988</v>
      </c>
      <c r="X497" s="19">
        <f t="shared" si="684"/>
        <v>192711861.15999988</v>
      </c>
      <c r="Y497" s="19">
        <f t="shared" si="684"/>
        <v>197583980.06799987</v>
      </c>
      <c r="Z497" s="19">
        <f t="shared" si="684"/>
        <v>202407573.97599986</v>
      </c>
      <c r="AA497" s="19">
        <f t="shared" si="684"/>
        <v>207176209.88399985</v>
      </c>
      <c r="AB497" s="19">
        <f t="shared" si="684"/>
        <v>211827719.79199985</v>
      </c>
      <c r="AC497" s="19">
        <f t="shared" si="684"/>
        <v>216352449.69999984</v>
      </c>
      <c r="AD497" s="19">
        <f t="shared" si="684"/>
        <v>220740329.60799983</v>
      </c>
      <c r="AE497" s="19">
        <f t="shared" si="684"/>
        <v>224980854.51599982</v>
      </c>
      <c r="AF497" s="19">
        <f t="shared" si="684"/>
        <v>229063074.42399982</v>
      </c>
      <c r="AG497" s="5"/>
      <c r="AH497" s="5"/>
      <c r="AI497" s="5"/>
      <c r="AJ497" s="5"/>
      <c r="AK497" s="5"/>
      <c r="AL497" s="5"/>
      <c r="AM497" s="5"/>
      <c r="AN497" s="5"/>
      <c r="AO497" s="5"/>
      <c r="AP497" s="5"/>
    </row>
    <row r="498" spans="2:42" ht="15" x14ac:dyDescent="0.25">
      <c r="B498" s="8" t="s">
        <v>45</v>
      </c>
      <c r="C498" s="16">
        <f t="shared" ref="C498:Q498" si="685">C320+C409</f>
        <v>119830000</v>
      </c>
      <c r="D498" s="16">
        <f t="shared" si="685"/>
        <v>120058000</v>
      </c>
      <c r="E498" s="16">
        <f t="shared" si="685"/>
        <v>120640159</v>
      </c>
      <c r="F498" s="16">
        <f t="shared" si="685"/>
        <v>121638075.90799999</v>
      </c>
      <c r="G498" s="16">
        <f t="shared" si="685"/>
        <v>123093638.816</v>
      </c>
      <c r="H498" s="16">
        <f t="shared" si="685"/>
        <v>124979350.72400001</v>
      </c>
      <c r="I498" s="16">
        <f t="shared" si="685"/>
        <v>127258872.632</v>
      </c>
      <c r="J498" s="16">
        <f t="shared" si="685"/>
        <v>129922537.53999999</v>
      </c>
      <c r="K498" s="16">
        <f t="shared" si="685"/>
        <v>132890412.44799998</v>
      </c>
      <c r="L498" s="16">
        <f t="shared" si="685"/>
        <v>136107914.35599998</v>
      </c>
      <c r="M498" s="16">
        <f t="shared" si="685"/>
        <v>139550387.26399997</v>
      </c>
      <c r="N498" s="16">
        <f t="shared" si="685"/>
        <v>143190247.17199996</v>
      </c>
      <c r="O498" s="16">
        <f t="shared" si="685"/>
        <v>146996893.07999995</v>
      </c>
      <c r="P498" s="16">
        <f t="shared" si="685"/>
        <v>150976107.98799995</v>
      </c>
      <c r="Q498" s="16">
        <f t="shared" si="685"/>
        <v>155133867.89599994</v>
      </c>
      <c r="R498" s="16">
        <f t="shared" ref="R498:AF498" si="686">R320+R409</f>
        <v>159434554.80399993</v>
      </c>
      <c r="S498" s="16">
        <f t="shared" si="686"/>
        <v>163882170.71199992</v>
      </c>
      <c r="T498" s="16">
        <f t="shared" si="686"/>
        <v>168480828.61999992</v>
      </c>
      <c r="U498" s="16">
        <f t="shared" si="686"/>
        <v>173189352.52799991</v>
      </c>
      <c r="V498" s="16">
        <f t="shared" si="686"/>
        <v>178009592.4359999</v>
      </c>
      <c r="W498" s="16">
        <f t="shared" si="686"/>
        <v>182895524.34399989</v>
      </c>
      <c r="X498" s="16">
        <f t="shared" si="686"/>
        <v>187797360.25199988</v>
      </c>
      <c r="Y498" s="16">
        <f t="shared" si="686"/>
        <v>192711861.15999988</v>
      </c>
      <c r="Z498" s="16">
        <f t="shared" si="686"/>
        <v>197583980.06799987</v>
      </c>
      <c r="AA498" s="16">
        <f t="shared" si="686"/>
        <v>202407573.97599986</v>
      </c>
      <c r="AB498" s="16">
        <f t="shared" si="686"/>
        <v>207176209.88399985</v>
      </c>
      <c r="AC498" s="16">
        <f t="shared" si="686"/>
        <v>211827719.79199985</v>
      </c>
      <c r="AD498" s="16">
        <f t="shared" si="686"/>
        <v>216352449.69999984</v>
      </c>
      <c r="AE498" s="16">
        <f t="shared" si="686"/>
        <v>220740329.60799983</v>
      </c>
      <c r="AF498" s="16">
        <f t="shared" si="686"/>
        <v>224980854.51599982</v>
      </c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r="499" spans="2:42" ht="30" x14ac:dyDescent="0.25">
      <c r="B499" s="8" t="s">
        <v>46</v>
      </c>
      <c r="C499" s="16">
        <f t="shared" ref="C499:Q499" si="687">C321+C410</f>
        <v>0</v>
      </c>
      <c r="D499" s="16">
        <f t="shared" si="687"/>
        <v>0</v>
      </c>
      <c r="E499" s="16">
        <f t="shared" si="687"/>
        <v>0</v>
      </c>
      <c r="F499" s="16">
        <f t="shared" si="687"/>
        <v>0</v>
      </c>
      <c r="G499" s="16">
        <f t="shared" si="687"/>
        <v>0</v>
      </c>
      <c r="H499" s="16">
        <f t="shared" si="687"/>
        <v>0</v>
      </c>
      <c r="I499" s="16">
        <f t="shared" si="687"/>
        <v>0</v>
      </c>
      <c r="J499" s="16">
        <f t="shared" si="687"/>
        <v>0</v>
      </c>
      <c r="K499" s="16">
        <f t="shared" si="687"/>
        <v>0</v>
      </c>
      <c r="L499" s="16">
        <f t="shared" si="687"/>
        <v>0</v>
      </c>
      <c r="M499" s="16">
        <f t="shared" si="687"/>
        <v>0</v>
      </c>
      <c r="N499" s="16">
        <f t="shared" si="687"/>
        <v>0</v>
      </c>
      <c r="O499" s="16">
        <f t="shared" si="687"/>
        <v>0</v>
      </c>
      <c r="P499" s="16">
        <f t="shared" si="687"/>
        <v>0</v>
      </c>
      <c r="Q499" s="16">
        <f t="shared" si="687"/>
        <v>0</v>
      </c>
      <c r="R499" s="16">
        <f t="shared" ref="R499:AF499" si="688">R321+R410</f>
        <v>0</v>
      </c>
      <c r="S499" s="16">
        <f t="shared" si="688"/>
        <v>0</v>
      </c>
      <c r="T499" s="16">
        <f t="shared" si="688"/>
        <v>0</v>
      </c>
      <c r="U499" s="16">
        <f t="shared" si="688"/>
        <v>0</v>
      </c>
      <c r="V499" s="16">
        <f t="shared" si="688"/>
        <v>0</v>
      </c>
      <c r="W499" s="16">
        <f t="shared" si="688"/>
        <v>0</v>
      </c>
      <c r="X499" s="16">
        <f t="shared" si="688"/>
        <v>0</v>
      </c>
      <c r="Y499" s="16">
        <f t="shared" si="688"/>
        <v>0</v>
      </c>
      <c r="Z499" s="16">
        <f t="shared" si="688"/>
        <v>0</v>
      </c>
      <c r="AA499" s="16">
        <f t="shared" si="688"/>
        <v>0</v>
      </c>
      <c r="AB499" s="16">
        <f t="shared" si="688"/>
        <v>0</v>
      </c>
      <c r="AC499" s="16">
        <f t="shared" si="688"/>
        <v>0</v>
      </c>
      <c r="AD499" s="16">
        <f t="shared" si="688"/>
        <v>0</v>
      </c>
      <c r="AE499" s="16">
        <f t="shared" si="688"/>
        <v>0</v>
      </c>
      <c r="AF499" s="16">
        <f t="shared" si="688"/>
        <v>0</v>
      </c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r="500" spans="2:42" ht="15" x14ac:dyDescent="0.25">
      <c r="B500" s="8" t="s">
        <v>149</v>
      </c>
      <c r="C500" s="16">
        <f t="shared" ref="C500:Q500" si="689">C322+C411</f>
        <v>0</v>
      </c>
      <c r="D500" s="16">
        <f t="shared" si="689"/>
        <v>0</v>
      </c>
      <c r="E500" s="16">
        <f t="shared" si="689"/>
        <v>0</v>
      </c>
      <c r="F500" s="16">
        <f t="shared" si="689"/>
        <v>0</v>
      </c>
      <c r="G500" s="16">
        <f t="shared" si="689"/>
        <v>0</v>
      </c>
      <c r="H500" s="16">
        <f t="shared" si="689"/>
        <v>0</v>
      </c>
      <c r="I500" s="16">
        <f t="shared" si="689"/>
        <v>0</v>
      </c>
      <c r="J500" s="16">
        <f t="shared" si="689"/>
        <v>0</v>
      </c>
      <c r="K500" s="16">
        <f t="shared" si="689"/>
        <v>0</v>
      </c>
      <c r="L500" s="16">
        <f t="shared" si="689"/>
        <v>0</v>
      </c>
      <c r="M500" s="16">
        <f t="shared" si="689"/>
        <v>0</v>
      </c>
      <c r="N500" s="16">
        <f t="shared" si="689"/>
        <v>0</v>
      </c>
      <c r="O500" s="16">
        <f t="shared" si="689"/>
        <v>0</v>
      </c>
      <c r="P500" s="16">
        <f t="shared" si="689"/>
        <v>0</v>
      </c>
      <c r="Q500" s="16">
        <f t="shared" si="689"/>
        <v>0</v>
      </c>
      <c r="R500" s="16">
        <f t="shared" ref="R500:AF500" si="690">R322+R411</f>
        <v>0</v>
      </c>
      <c r="S500" s="16">
        <f t="shared" si="690"/>
        <v>0</v>
      </c>
      <c r="T500" s="16">
        <f t="shared" si="690"/>
        <v>0</v>
      </c>
      <c r="U500" s="16">
        <f t="shared" si="690"/>
        <v>0</v>
      </c>
      <c r="V500" s="16">
        <f t="shared" si="690"/>
        <v>0</v>
      </c>
      <c r="W500" s="16">
        <f t="shared" si="690"/>
        <v>0</v>
      </c>
      <c r="X500" s="16">
        <f t="shared" si="690"/>
        <v>0</v>
      </c>
      <c r="Y500" s="16">
        <f t="shared" si="690"/>
        <v>0</v>
      </c>
      <c r="Z500" s="16">
        <f t="shared" si="690"/>
        <v>0</v>
      </c>
      <c r="AA500" s="16">
        <f t="shared" si="690"/>
        <v>0</v>
      </c>
      <c r="AB500" s="16">
        <f t="shared" si="690"/>
        <v>0</v>
      </c>
      <c r="AC500" s="16">
        <f t="shared" si="690"/>
        <v>0</v>
      </c>
      <c r="AD500" s="16">
        <f t="shared" si="690"/>
        <v>0</v>
      </c>
      <c r="AE500" s="16">
        <f t="shared" si="690"/>
        <v>0</v>
      </c>
      <c r="AF500" s="16">
        <f t="shared" si="690"/>
        <v>0</v>
      </c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r="501" spans="2:42" ht="15" x14ac:dyDescent="0.25">
      <c r="B501" s="8" t="s">
        <v>47</v>
      </c>
      <c r="C501" s="16">
        <f t="shared" ref="C501:Q501" si="691">C323+C412</f>
        <v>0</v>
      </c>
      <c r="D501" s="16">
        <f t="shared" si="691"/>
        <v>0</v>
      </c>
      <c r="E501" s="16">
        <f t="shared" si="691"/>
        <v>0</v>
      </c>
      <c r="F501" s="16">
        <f t="shared" si="691"/>
        <v>0</v>
      </c>
      <c r="G501" s="16">
        <f t="shared" si="691"/>
        <v>0</v>
      </c>
      <c r="H501" s="16">
        <f t="shared" si="691"/>
        <v>0</v>
      </c>
      <c r="I501" s="16">
        <f t="shared" si="691"/>
        <v>0</v>
      </c>
      <c r="J501" s="16">
        <f t="shared" si="691"/>
        <v>0</v>
      </c>
      <c r="K501" s="16">
        <f t="shared" si="691"/>
        <v>0</v>
      </c>
      <c r="L501" s="16">
        <f t="shared" si="691"/>
        <v>0</v>
      </c>
      <c r="M501" s="16">
        <f t="shared" si="691"/>
        <v>0</v>
      </c>
      <c r="N501" s="16">
        <f t="shared" si="691"/>
        <v>0</v>
      </c>
      <c r="O501" s="16">
        <f t="shared" si="691"/>
        <v>0</v>
      </c>
      <c r="P501" s="16">
        <f t="shared" si="691"/>
        <v>0</v>
      </c>
      <c r="Q501" s="16">
        <f t="shared" si="691"/>
        <v>0</v>
      </c>
      <c r="R501" s="16">
        <f t="shared" ref="R501:AF501" si="692">R323+R412</f>
        <v>0</v>
      </c>
      <c r="S501" s="16">
        <f t="shared" si="692"/>
        <v>0</v>
      </c>
      <c r="T501" s="16">
        <f t="shared" si="692"/>
        <v>0</v>
      </c>
      <c r="U501" s="16">
        <f t="shared" si="692"/>
        <v>0</v>
      </c>
      <c r="V501" s="16">
        <f t="shared" si="692"/>
        <v>0</v>
      </c>
      <c r="W501" s="16">
        <f t="shared" si="692"/>
        <v>0</v>
      </c>
      <c r="X501" s="16">
        <f t="shared" si="692"/>
        <v>0</v>
      </c>
      <c r="Y501" s="16">
        <f t="shared" si="692"/>
        <v>0</v>
      </c>
      <c r="Z501" s="16">
        <f t="shared" si="692"/>
        <v>0</v>
      </c>
      <c r="AA501" s="16">
        <f t="shared" si="692"/>
        <v>0</v>
      </c>
      <c r="AB501" s="16">
        <f t="shared" si="692"/>
        <v>0</v>
      </c>
      <c r="AC501" s="16">
        <f t="shared" si="692"/>
        <v>0</v>
      </c>
      <c r="AD501" s="16">
        <f t="shared" si="692"/>
        <v>0</v>
      </c>
      <c r="AE501" s="16">
        <f t="shared" si="692"/>
        <v>0</v>
      </c>
      <c r="AF501" s="16">
        <f t="shared" si="692"/>
        <v>0</v>
      </c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r="502" spans="2:42" ht="15" x14ac:dyDescent="0.25">
      <c r="B502" s="8" t="s">
        <v>48</v>
      </c>
      <c r="C502" s="16">
        <f t="shared" ref="C502:Q502" si="693">C324+C413</f>
        <v>0</v>
      </c>
      <c r="D502" s="16">
        <f t="shared" si="693"/>
        <v>0</v>
      </c>
      <c r="E502" s="16">
        <f t="shared" si="693"/>
        <v>0</v>
      </c>
      <c r="F502" s="16">
        <f t="shared" si="693"/>
        <v>0</v>
      </c>
      <c r="G502" s="16">
        <f t="shared" si="693"/>
        <v>0</v>
      </c>
      <c r="H502" s="16">
        <f t="shared" si="693"/>
        <v>0</v>
      </c>
      <c r="I502" s="16">
        <f t="shared" si="693"/>
        <v>0</v>
      </c>
      <c r="J502" s="16">
        <f t="shared" si="693"/>
        <v>0</v>
      </c>
      <c r="K502" s="16">
        <f t="shared" si="693"/>
        <v>0</v>
      </c>
      <c r="L502" s="16">
        <f t="shared" si="693"/>
        <v>0</v>
      </c>
      <c r="M502" s="16">
        <f t="shared" si="693"/>
        <v>0</v>
      </c>
      <c r="N502" s="16">
        <f t="shared" si="693"/>
        <v>0</v>
      </c>
      <c r="O502" s="16">
        <f t="shared" si="693"/>
        <v>0</v>
      </c>
      <c r="P502" s="16">
        <f t="shared" si="693"/>
        <v>0</v>
      </c>
      <c r="Q502" s="16">
        <f t="shared" si="693"/>
        <v>0</v>
      </c>
      <c r="R502" s="16">
        <f t="shared" ref="R502:AF502" si="694">R324+R413</f>
        <v>0</v>
      </c>
      <c r="S502" s="16">
        <f t="shared" si="694"/>
        <v>0</v>
      </c>
      <c r="T502" s="16">
        <f t="shared" si="694"/>
        <v>0</v>
      </c>
      <c r="U502" s="16">
        <f t="shared" si="694"/>
        <v>0</v>
      </c>
      <c r="V502" s="16">
        <f t="shared" si="694"/>
        <v>0</v>
      </c>
      <c r="W502" s="16">
        <f t="shared" si="694"/>
        <v>0</v>
      </c>
      <c r="X502" s="16">
        <f t="shared" si="694"/>
        <v>0</v>
      </c>
      <c r="Y502" s="16">
        <f t="shared" si="694"/>
        <v>0</v>
      </c>
      <c r="Z502" s="16">
        <f t="shared" si="694"/>
        <v>0</v>
      </c>
      <c r="AA502" s="16">
        <f t="shared" si="694"/>
        <v>0</v>
      </c>
      <c r="AB502" s="16">
        <f t="shared" si="694"/>
        <v>0</v>
      </c>
      <c r="AC502" s="16">
        <f t="shared" si="694"/>
        <v>0</v>
      </c>
      <c r="AD502" s="16">
        <f t="shared" si="694"/>
        <v>0</v>
      </c>
      <c r="AE502" s="16">
        <f t="shared" si="694"/>
        <v>0</v>
      </c>
      <c r="AF502" s="16">
        <f t="shared" si="694"/>
        <v>0</v>
      </c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r="503" spans="2:42" ht="15" x14ac:dyDescent="0.25">
      <c r="B503" s="8" t="s">
        <v>49</v>
      </c>
      <c r="C503" s="16">
        <f t="shared" ref="C503:Q503" si="695">C325+C414</f>
        <v>0</v>
      </c>
      <c r="D503" s="16">
        <f t="shared" si="695"/>
        <v>0</v>
      </c>
      <c r="E503" s="16">
        <f t="shared" si="695"/>
        <v>0</v>
      </c>
      <c r="F503" s="16">
        <f t="shared" si="695"/>
        <v>0</v>
      </c>
      <c r="G503" s="16">
        <f t="shared" si="695"/>
        <v>0</v>
      </c>
      <c r="H503" s="16">
        <f t="shared" si="695"/>
        <v>0</v>
      </c>
      <c r="I503" s="16">
        <f t="shared" si="695"/>
        <v>0</v>
      </c>
      <c r="J503" s="16">
        <f t="shared" si="695"/>
        <v>0</v>
      </c>
      <c r="K503" s="16">
        <f t="shared" si="695"/>
        <v>0</v>
      </c>
      <c r="L503" s="16">
        <f t="shared" si="695"/>
        <v>0</v>
      </c>
      <c r="M503" s="16">
        <f t="shared" si="695"/>
        <v>0</v>
      </c>
      <c r="N503" s="16">
        <f t="shared" si="695"/>
        <v>0</v>
      </c>
      <c r="O503" s="16">
        <f t="shared" si="695"/>
        <v>0</v>
      </c>
      <c r="P503" s="16">
        <f t="shared" si="695"/>
        <v>0</v>
      </c>
      <c r="Q503" s="16">
        <f t="shared" si="695"/>
        <v>0</v>
      </c>
      <c r="R503" s="16">
        <f t="shared" ref="R503:AF503" si="696">R325+R414</f>
        <v>0</v>
      </c>
      <c r="S503" s="16">
        <f t="shared" si="696"/>
        <v>0</v>
      </c>
      <c r="T503" s="16">
        <f t="shared" si="696"/>
        <v>0</v>
      </c>
      <c r="U503" s="16">
        <f t="shared" si="696"/>
        <v>0</v>
      </c>
      <c r="V503" s="16">
        <f t="shared" si="696"/>
        <v>0</v>
      </c>
      <c r="W503" s="16">
        <f t="shared" si="696"/>
        <v>0</v>
      </c>
      <c r="X503" s="16">
        <f t="shared" si="696"/>
        <v>0</v>
      </c>
      <c r="Y503" s="16">
        <f t="shared" si="696"/>
        <v>0</v>
      </c>
      <c r="Z503" s="16">
        <f t="shared" si="696"/>
        <v>0</v>
      </c>
      <c r="AA503" s="16">
        <f t="shared" si="696"/>
        <v>0</v>
      </c>
      <c r="AB503" s="16">
        <f t="shared" si="696"/>
        <v>0</v>
      </c>
      <c r="AC503" s="16">
        <f t="shared" si="696"/>
        <v>0</v>
      </c>
      <c r="AD503" s="16">
        <f t="shared" si="696"/>
        <v>0</v>
      </c>
      <c r="AE503" s="16">
        <f t="shared" si="696"/>
        <v>0</v>
      </c>
      <c r="AF503" s="16">
        <f t="shared" si="696"/>
        <v>0</v>
      </c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r="504" spans="2:42" ht="15" x14ac:dyDescent="0.25">
      <c r="B504" s="8" t="s">
        <v>50</v>
      </c>
      <c r="C504" s="16">
        <f t="shared" ref="C504:Q504" si="697">C326+C415</f>
        <v>228000</v>
      </c>
      <c r="D504" s="16">
        <f t="shared" si="697"/>
        <v>582159</v>
      </c>
      <c r="E504" s="16">
        <f t="shared" si="697"/>
        <v>997916.90800000005</v>
      </c>
      <c r="F504" s="16">
        <f t="shared" si="697"/>
        <v>1455562.9080000001</v>
      </c>
      <c r="G504" s="16">
        <f t="shared" si="697"/>
        <v>1885711.9080000001</v>
      </c>
      <c r="H504" s="16">
        <f t="shared" si="697"/>
        <v>2279521.9079999998</v>
      </c>
      <c r="I504" s="16">
        <f t="shared" si="697"/>
        <v>2663664.9079999998</v>
      </c>
      <c r="J504" s="16">
        <f t="shared" si="697"/>
        <v>2967874.9079999998</v>
      </c>
      <c r="K504" s="16">
        <f t="shared" si="697"/>
        <v>3217501.9079999998</v>
      </c>
      <c r="L504" s="16">
        <f t="shared" si="697"/>
        <v>3442472.9079999998</v>
      </c>
      <c r="M504" s="16">
        <f t="shared" si="697"/>
        <v>3639859.9079999998</v>
      </c>
      <c r="N504" s="16">
        <f t="shared" si="697"/>
        <v>3806645.9079999998</v>
      </c>
      <c r="O504" s="16">
        <f t="shared" si="697"/>
        <v>3979214.9079999998</v>
      </c>
      <c r="P504" s="16">
        <f t="shared" si="697"/>
        <v>4157759.9079999998</v>
      </c>
      <c r="Q504" s="16">
        <f t="shared" si="697"/>
        <v>4300686.9079999998</v>
      </c>
      <c r="R504" s="16">
        <f t="shared" ref="R504:AF504" si="698">R326+R415</f>
        <v>4447615.9079999998</v>
      </c>
      <c r="S504" s="16">
        <f t="shared" si="698"/>
        <v>4598657.9079999998</v>
      </c>
      <c r="T504" s="16">
        <f t="shared" si="698"/>
        <v>4708523.9079999998</v>
      </c>
      <c r="U504" s="16">
        <f t="shared" si="698"/>
        <v>4820239.9079999998</v>
      </c>
      <c r="V504" s="16">
        <f t="shared" si="698"/>
        <v>4885931.9079999998</v>
      </c>
      <c r="W504" s="16">
        <f t="shared" si="698"/>
        <v>4901835.9079999998</v>
      </c>
      <c r="X504" s="16">
        <f t="shared" si="698"/>
        <v>4914500.9079999998</v>
      </c>
      <c r="Y504" s="16">
        <f t="shared" si="698"/>
        <v>4872118.9079999998</v>
      </c>
      <c r="Z504" s="16">
        <f t="shared" si="698"/>
        <v>4823593.9079999998</v>
      </c>
      <c r="AA504" s="16">
        <f t="shared" si="698"/>
        <v>4768635.9079999998</v>
      </c>
      <c r="AB504" s="16">
        <f t="shared" si="698"/>
        <v>4651509.9079999998</v>
      </c>
      <c r="AC504" s="16">
        <f t="shared" si="698"/>
        <v>4524729.9079999998</v>
      </c>
      <c r="AD504" s="16">
        <f t="shared" si="698"/>
        <v>4387879.9079999998</v>
      </c>
      <c r="AE504" s="16">
        <f t="shared" si="698"/>
        <v>4240524.9079999998</v>
      </c>
      <c r="AF504" s="16">
        <f t="shared" si="698"/>
        <v>4082219.9079999961</v>
      </c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r="505" spans="2:42" ht="30" x14ac:dyDescent="0.25">
      <c r="B505" s="8" t="s">
        <v>51</v>
      </c>
      <c r="C505" s="16">
        <f t="shared" ref="C505:Q505" si="699">C327+C416</f>
        <v>0</v>
      </c>
      <c r="D505" s="16">
        <f t="shared" si="699"/>
        <v>0</v>
      </c>
      <c r="E505" s="16">
        <f t="shared" si="699"/>
        <v>0</v>
      </c>
      <c r="F505" s="16">
        <f t="shared" si="699"/>
        <v>0</v>
      </c>
      <c r="G505" s="16">
        <f t="shared" si="699"/>
        <v>0</v>
      </c>
      <c r="H505" s="16">
        <f t="shared" si="699"/>
        <v>0</v>
      </c>
      <c r="I505" s="16">
        <f t="shared" si="699"/>
        <v>0</v>
      </c>
      <c r="J505" s="16">
        <f t="shared" si="699"/>
        <v>0</v>
      </c>
      <c r="K505" s="16">
        <f t="shared" si="699"/>
        <v>0</v>
      </c>
      <c r="L505" s="16">
        <f t="shared" si="699"/>
        <v>0</v>
      </c>
      <c r="M505" s="16">
        <f t="shared" si="699"/>
        <v>0</v>
      </c>
      <c r="N505" s="16">
        <f t="shared" si="699"/>
        <v>0</v>
      </c>
      <c r="O505" s="16">
        <f t="shared" si="699"/>
        <v>0</v>
      </c>
      <c r="P505" s="16">
        <f t="shared" si="699"/>
        <v>0</v>
      </c>
      <c r="Q505" s="16">
        <f t="shared" si="699"/>
        <v>0</v>
      </c>
      <c r="R505" s="16">
        <f t="shared" ref="R505:AF505" si="700">R327+R416</f>
        <v>0</v>
      </c>
      <c r="S505" s="16">
        <f t="shared" si="700"/>
        <v>0</v>
      </c>
      <c r="T505" s="16">
        <f t="shared" si="700"/>
        <v>0</v>
      </c>
      <c r="U505" s="16">
        <f t="shared" si="700"/>
        <v>0</v>
      </c>
      <c r="V505" s="16">
        <f t="shared" si="700"/>
        <v>0</v>
      </c>
      <c r="W505" s="16">
        <f t="shared" si="700"/>
        <v>0</v>
      </c>
      <c r="X505" s="16">
        <f t="shared" si="700"/>
        <v>0</v>
      </c>
      <c r="Y505" s="16">
        <f t="shared" si="700"/>
        <v>0</v>
      </c>
      <c r="Z505" s="16">
        <f t="shared" si="700"/>
        <v>0</v>
      </c>
      <c r="AA505" s="16">
        <f t="shared" si="700"/>
        <v>0</v>
      </c>
      <c r="AB505" s="16">
        <f t="shared" si="700"/>
        <v>0</v>
      </c>
      <c r="AC505" s="16">
        <f t="shared" si="700"/>
        <v>0</v>
      </c>
      <c r="AD505" s="16">
        <f t="shared" si="700"/>
        <v>0</v>
      </c>
      <c r="AE505" s="16">
        <f t="shared" si="700"/>
        <v>0</v>
      </c>
      <c r="AF505" s="16">
        <f t="shared" si="700"/>
        <v>0</v>
      </c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r="506" spans="2:42" ht="30" x14ac:dyDescent="0.25">
      <c r="B506" s="23" t="s">
        <v>52</v>
      </c>
      <c r="C506" s="19">
        <f t="shared" ref="C506" si="701">C507+C508+C509+C510</f>
        <v>1388714.5075351454</v>
      </c>
      <c r="D506" s="19">
        <f t="shared" ref="D506:Q506" si="702">D507+D508+D509+D510</f>
        <v>3964777.9071690626</v>
      </c>
      <c r="E506" s="19">
        <f t="shared" si="702"/>
        <v>3938969.1781318425</v>
      </c>
      <c r="F506" s="19">
        <f t="shared" si="702"/>
        <v>3914701.8270544168</v>
      </c>
      <c r="G506" s="19">
        <f t="shared" si="702"/>
        <v>3892270.6932814904</v>
      </c>
      <c r="H506" s="19">
        <f t="shared" si="702"/>
        <v>3869292.8217342333</v>
      </c>
      <c r="I506" s="19">
        <f t="shared" si="702"/>
        <v>3846810.6280844742</v>
      </c>
      <c r="J506" s="19">
        <f t="shared" si="702"/>
        <v>3822154.338834567</v>
      </c>
      <c r="K506" s="19">
        <f t="shared" si="702"/>
        <v>3796319.8173260014</v>
      </c>
      <c r="L506" s="19">
        <f t="shared" si="702"/>
        <v>3770478.118934826</v>
      </c>
      <c r="M506" s="19">
        <f t="shared" si="702"/>
        <v>3744544.1666017491</v>
      </c>
      <c r="N506" s="19">
        <f t="shared" si="702"/>
        <v>3718430.5241668848</v>
      </c>
      <c r="O506" s="19">
        <f t="shared" si="702"/>
        <v>3693559.9474136205</v>
      </c>
      <c r="P506" s="19">
        <f t="shared" si="702"/>
        <v>3669969.5085966075</v>
      </c>
      <c r="Q506" s="19">
        <f t="shared" si="702"/>
        <v>3646094.6591751771</v>
      </c>
      <c r="R506" s="19">
        <f t="shared" ref="R506:AF506" si="703">R507+R508+R509+R510</f>
        <v>3623484.151400141</v>
      </c>
      <c r="S506" s="19">
        <f t="shared" si="703"/>
        <v>3602174.9633746496</v>
      </c>
      <c r="T506" s="19">
        <f t="shared" si="703"/>
        <v>3580465.33593369</v>
      </c>
      <c r="U506" s="19">
        <f t="shared" si="703"/>
        <v>3560037.7919926415</v>
      </c>
      <c r="V506" s="19">
        <f t="shared" si="703"/>
        <v>3539093.9263232648</v>
      </c>
      <c r="W506" s="19">
        <f t="shared" si="703"/>
        <v>3517525.4291910641</v>
      </c>
      <c r="X506" s="19">
        <f t="shared" si="703"/>
        <v>3497154.6867710426</v>
      </c>
      <c r="Y506" s="19">
        <f t="shared" si="703"/>
        <v>3476034.5467213476</v>
      </c>
      <c r="Z506" s="19">
        <f t="shared" si="703"/>
        <v>3456078.8083025217</v>
      </c>
      <c r="AA506" s="19">
        <f t="shared" si="703"/>
        <v>3437316.652618031</v>
      </c>
      <c r="AB506" s="19">
        <f t="shared" si="703"/>
        <v>3417653.1407293156</v>
      </c>
      <c r="AC506" s="19">
        <f t="shared" si="703"/>
        <v>3399142.9582916223</v>
      </c>
      <c r="AD506" s="19">
        <f t="shared" si="703"/>
        <v>3381812.3401605738</v>
      </c>
      <c r="AE506" s="19">
        <f t="shared" si="703"/>
        <v>3365690.295341732</v>
      </c>
      <c r="AF506" s="19">
        <f t="shared" si="703"/>
        <v>3350803.1500465935</v>
      </c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r="507" spans="2:42" ht="15" x14ac:dyDescent="0.25">
      <c r="B507" s="8" t="s">
        <v>53</v>
      </c>
      <c r="C507" s="16">
        <f t="shared" ref="C507:Q507" si="704">C329+C418</f>
        <v>0</v>
      </c>
      <c r="D507" s="16">
        <f t="shared" si="704"/>
        <v>0</v>
      </c>
      <c r="E507" s="16">
        <f t="shared" si="704"/>
        <v>0</v>
      </c>
      <c r="F507" s="16">
        <f t="shared" si="704"/>
        <v>0</v>
      </c>
      <c r="G507" s="16">
        <f t="shared" si="704"/>
        <v>0</v>
      </c>
      <c r="H507" s="16">
        <f t="shared" si="704"/>
        <v>0</v>
      </c>
      <c r="I507" s="16">
        <f t="shared" si="704"/>
        <v>0</v>
      </c>
      <c r="J507" s="16">
        <f t="shared" si="704"/>
        <v>0</v>
      </c>
      <c r="K507" s="16">
        <f t="shared" si="704"/>
        <v>0</v>
      </c>
      <c r="L507" s="16">
        <f t="shared" si="704"/>
        <v>0</v>
      </c>
      <c r="M507" s="16">
        <f t="shared" si="704"/>
        <v>0</v>
      </c>
      <c r="N507" s="16">
        <f t="shared" si="704"/>
        <v>0</v>
      </c>
      <c r="O507" s="16">
        <f t="shared" si="704"/>
        <v>0</v>
      </c>
      <c r="P507" s="16">
        <f t="shared" si="704"/>
        <v>0</v>
      </c>
      <c r="Q507" s="16">
        <f t="shared" si="704"/>
        <v>0</v>
      </c>
      <c r="R507" s="16">
        <f t="shared" ref="R507:AF507" si="705">R329+R418</f>
        <v>0</v>
      </c>
      <c r="S507" s="16">
        <f t="shared" si="705"/>
        <v>0</v>
      </c>
      <c r="T507" s="16">
        <f t="shared" si="705"/>
        <v>0</v>
      </c>
      <c r="U507" s="16">
        <f t="shared" si="705"/>
        <v>0</v>
      </c>
      <c r="V507" s="16">
        <f t="shared" si="705"/>
        <v>0</v>
      </c>
      <c r="W507" s="16">
        <f t="shared" si="705"/>
        <v>0</v>
      </c>
      <c r="X507" s="16">
        <f t="shared" si="705"/>
        <v>0</v>
      </c>
      <c r="Y507" s="16">
        <f t="shared" si="705"/>
        <v>0</v>
      </c>
      <c r="Z507" s="16">
        <f t="shared" si="705"/>
        <v>0</v>
      </c>
      <c r="AA507" s="16">
        <f t="shared" si="705"/>
        <v>0</v>
      </c>
      <c r="AB507" s="16">
        <f t="shared" si="705"/>
        <v>0</v>
      </c>
      <c r="AC507" s="16">
        <f t="shared" si="705"/>
        <v>0</v>
      </c>
      <c r="AD507" s="16">
        <f t="shared" si="705"/>
        <v>0</v>
      </c>
      <c r="AE507" s="16">
        <f t="shared" si="705"/>
        <v>0</v>
      </c>
      <c r="AF507" s="16">
        <f t="shared" si="705"/>
        <v>0</v>
      </c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r="508" spans="2:42" ht="15" x14ac:dyDescent="0.25">
      <c r="B508" s="8" t="s">
        <v>54</v>
      </c>
      <c r="C508" s="16">
        <f t="shared" ref="C508:Q508" si="706">C330+C419</f>
        <v>0</v>
      </c>
      <c r="D508" s="16">
        <f t="shared" si="706"/>
        <v>0</v>
      </c>
      <c r="E508" s="16">
        <f t="shared" si="706"/>
        <v>0</v>
      </c>
      <c r="F508" s="16">
        <f t="shared" si="706"/>
        <v>0</v>
      </c>
      <c r="G508" s="16">
        <f t="shared" si="706"/>
        <v>0</v>
      </c>
      <c r="H508" s="16">
        <f t="shared" si="706"/>
        <v>0</v>
      </c>
      <c r="I508" s="16">
        <f t="shared" si="706"/>
        <v>0</v>
      </c>
      <c r="J508" s="16">
        <f t="shared" si="706"/>
        <v>0</v>
      </c>
      <c r="K508" s="16">
        <f t="shared" si="706"/>
        <v>0</v>
      </c>
      <c r="L508" s="16">
        <f t="shared" si="706"/>
        <v>0</v>
      </c>
      <c r="M508" s="16">
        <f t="shared" si="706"/>
        <v>0</v>
      </c>
      <c r="N508" s="16">
        <f t="shared" si="706"/>
        <v>0</v>
      </c>
      <c r="O508" s="16">
        <f t="shared" si="706"/>
        <v>0</v>
      </c>
      <c r="P508" s="16">
        <f t="shared" si="706"/>
        <v>0</v>
      </c>
      <c r="Q508" s="16">
        <f t="shared" si="706"/>
        <v>0</v>
      </c>
      <c r="R508" s="16">
        <f t="shared" ref="R508:AF508" si="707">R330+R419</f>
        <v>0</v>
      </c>
      <c r="S508" s="16">
        <f t="shared" si="707"/>
        <v>0</v>
      </c>
      <c r="T508" s="16">
        <f t="shared" si="707"/>
        <v>0</v>
      </c>
      <c r="U508" s="16">
        <f t="shared" si="707"/>
        <v>0</v>
      </c>
      <c r="V508" s="16">
        <f t="shared" si="707"/>
        <v>0</v>
      </c>
      <c r="W508" s="16">
        <f t="shared" si="707"/>
        <v>0</v>
      </c>
      <c r="X508" s="16">
        <f t="shared" si="707"/>
        <v>0</v>
      </c>
      <c r="Y508" s="16">
        <f t="shared" si="707"/>
        <v>0</v>
      </c>
      <c r="Z508" s="16">
        <f t="shared" si="707"/>
        <v>0</v>
      </c>
      <c r="AA508" s="16">
        <f t="shared" si="707"/>
        <v>0</v>
      </c>
      <c r="AB508" s="16">
        <f t="shared" si="707"/>
        <v>0</v>
      </c>
      <c r="AC508" s="16">
        <f t="shared" si="707"/>
        <v>0</v>
      </c>
      <c r="AD508" s="16">
        <f t="shared" si="707"/>
        <v>0</v>
      </c>
      <c r="AE508" s="16">
        <f t="shared" si="707"/>
        <v>0</v>
      </c>
      <c r="AF508" s="16">
        <f t="shared" si="707"/>
        <v>0</v>
      </c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r="509" spans="2:42" ht="15" x14ac:dyDescent="0.25">
      <c r="B509" s="8" t="s">
        <v>55</v>
      </c>
      <c r="C509" s="16">
        <f t="shared" ref="C509:Q509" si="708">C331+C420</f>
        <v>1135023.9329896909</v>
      </c>
      <c r="D509" s="16">
        <f t="shared" si="708"/>
        <v>1174181.5871690626</v>
      </c>
      <c r="E509" s="16">
        <f t="shared" si="708"/>
        <v>1218137.7661318425</v>
      </c>
      <c r="F509" s="16">
        <f t="shared" si="708"/>
        <v>1263635.3230544166</v>
      </c>
      <c r="G509" s="16">
        <f t="shared" si="708"/>
        <v>1310969.0972814902</v>
      </c>
      <c r="H509" s="16">
        <f t="shared" si="708"/>
        <v>1357756.1337342327</v>
      </c>
      <c r="I509" s="16">
        <f t="shared" si="708"/>
        <v>1405038.8480844735</v>
      </c>
      <c r="J509" s="16">
        <f t="shared" si="708"/>
        <v>1450147.4668345659</v>
      </c>
      <c r="K509" s="16">
        <f t="shared" si="708"/>
        <v>1494077.8533260003</v>
      </c>
      <c r="L509" s="16">
        <f t="shared" si="708"/>
        <v>1538001.0629348247</v>
      </c>
      <c r="M509" s="16">
        <f t="shared" si="708"/>
        <v>1581832.0186017479</v>
      </c>
      <c r="N509" s="16">
        <f t="shared" si="708"/>
        <v>1625483.2841668832</v>
      </c>
      <c r="O509" s="16">
        <f t="shared" si="708"/>
        <v>1670377.6154136192</v>
      </c>
      <c r="P509" s="16">
        <f t="shared" si="708"/>
        <v>1716552.0845966064</v>
      </c>
      <c r="Q509" s="16">
        <f t="shared" si="708"/>
        <v>1762442.1431751756</v>
      </c>
      <c r="R509" s="16">
        <f t="shared" ref="R509:AF509" si="709">R331+R420</f>
        <v>1809596.5434001398</v>
      </c>
      <c r="S509" s="16">
        <f t="shared" si="709"/>
        <v>1858052.2633746485</v>
      </c>
      <c r="T509" s="16">
        <f t="shared" si="709"/>
        <v>1906107.5439336891</v>
      </c>
      <c r="U509" s="16">
        <f t="shared" si="709"/>
        <v>1955444.9079926405</v>
      </c>
      <c r="V509" s="16">
        <f t="shared" si="709"/>
        <v>2004265.9503232636</v>
      </c>
      <c r="W509" s="16">
        <f t="shared" si="709"/>
        <v>2052462.3611910634</v>
      </c>
      <c r="X509" s="16">
        <f t="shared" si="709"/>
        <v>2101856.5267710416</v>
      </c>
      <c r="Y509" s="16">
        <f t="shared" si="709"/>
        <v>2150501.2947213468</v>
      </c>
      <c r="Z509" s="16">
        <f t="shared" si="709"/>
        <v>2200310.4643025212</v>
      </c>
      <c r="AA509" s="16">
        <f t="shared" si="709"/>
        <v>2251313.2166180303</v>
      </c>
      <c r="AB509" s="16">
        <f t="shared" si="709"/>
        <v>2301414.6127293152</v>
      </c>
      <c r="AC509" s="16">
        <f t="shared" si="709"/>
        <v>2352669.3382916218</v>
      </c>
      <c r="AD509" s="16">
        <f t="shared" si="709"/>
        <v>2405103.6281605731</v>
      </c>
      <c r="AE509" s="16">
        <f t="shared" si="709"/>
        <v>2458746.4913417315</v>
      </c>
      <c r="AF509" s="16">
        <f t="shared" si="709"/>
        <v>2513624.2540465929</v>
      </c>
      <c r="AG509" s="5"/>
      <c r="AH509" s="5"/>
      <c r="AI509" s="5"/>
      <c r="AJ509" s="5"/>
      <c r="AK509" s="5"/>
      <c r="AL509" s="5"/>
      <c r="AM509" s="5"/>
      <c r="AN509" s="5"/>
      <c r="AO509" s="5"/>
      <c r="AP509" s="5"/>
    </row>
    <row r="510" spans="2:42" ht="15" x14ac:dyDescent="0.25">
      <c r="B510" s="8" t="s">
        <v>56</v>
      </c>
      <c r="C510" s="16">
        <f t="shared" ref="C510:Q510" si="710">C332+C421</f>
        <v>253690.57454545452</v>
      </c>
      <c r="D510" s="16">
        <f t="shared" si="710"/>
        <v>2790596.32</v>
      </c>
      <c r="E510" s="16">
        <f t="shared" si="710"/>
        <v>2720831.412</v>
      </c>
      <c r="F510" s="16">
        <f t="shared" si="710"/>
        <v>2651066.5040000002</v>
      </c>
      <c r="G510" s="16">
        <f t="shared" si="710"/>
        <v>2581301.5960000004</v>
      </c>
      <c r="H510" s="16">
        <f t="shared" si="710"/>
        <v>2511536.6880000005</v>
      </c>
      <c r="I510" s="16">
        <f t="shared" si="710"/>
        <v>2441771.7800000007</v>
      </c>
      <c r="J510" s="16">
        <f t="shared" si="710"/>
        <v>2372006.8720000009</v>
      </c>
      <c r="K510" s="16">
        <f t="shared" si="710"/>
        <v>2302241.9640000011</v>
      </c>
      <c r="L510" s="16">
        <f t="shared" si="710"/>
        <v>2232477.0560000013</v>
      </c>
      <c r="M510" s="16">
        <f t="shared" si="710"/>
        <v>2162712.1480000014</v>
      </c>
      <c r="N510" s="16">
        <f t="shared" si="710"/>
        <v>2092947.2400000014</v>
      </c>
      <c r="O510" s="16">
        <f t="shared" si="710"/>
        <v>2023182.3320000013</v>
      </c>
      <c r="P510" s="16">
        <f t="shared" si="710"/>
        <v>1953417.4240000013</v>
      </c>
      <c r="Q510" s="16">
        <f t="shared" si="710"/>
        <v>1883652.5160000012</v>
      </c>
      <c r="R510" s="16">
        <f t="shared" ref="R510:AF510" si="711">R332+R421</f>
        <v>1813887.6080000012</v>
      </c>
      <c r="S510" s="16">
        <f t="shared" si="711"/>
        <v>1744122.7000000011</v>
      </c>
      <c r="T510" s="16">
        <f t="shared" si="711"/>
        <v>1674357.7920000011</v>
      </c>
      <c r="U510" s="16">
        <f t="shared" si="711"/>
        <v>1604592.884000001</v>
      </c>
      <c r="V510" s="16">
        <f t="shared" si="711"/>
        <v>1534827.976000001</v>
      </c>
      <c r="W510" s="16">
        <f t="shared" si="711"/>
        <v>1465063.0680000009</v>
      </c>
      <c r="X510" s="16">
        <f t="shared" si="711"/>
        <v>1395298.1600000008</v>
      </c>
      <c r="Y510" s="16">
        <f t="shared" si="711"/>
        <v>1325533.2520000008</v>
      </c>
      <c r="Z510" s="16">
        <f t="shared" si="711"/>
        <v>1255768.3440000007</v>
      </c>
      <c r="AA510" s="16">
        <f t="shared" si="711"/>
        <v>1186003.4360000007</v>
      </c>
      <c r="AB510" s="16">
        <f t="shared" si="711"/>
        <v>1116238.5280000006</v>
      </c>
      <c r="AC510" s="16">
        <f t="shared" si="711"/>
        <v>1046473.6200000006</v>
      </c>
      <c r="AD510" s="16">
        <f t="shared" si="711"/>
        <v>976708.71200000052</v>
      </c>
      <c r="AE510" s="16">
        <f t="shared" si="711"/>
        <v>906943.80400000047</v>
      </c>
      <c r="AF510" s="16">
        <f t="shared" si="711"/>
        <v>837178.89600000042</v>
      </c>
      <c r="AG510" s="5"/>
      <c r="AH510" s="5"/>
      <c r="AI510" s="5"/>
      <c r="AJ510" s="5"/>
      <c r="AK510" s="5"/>
      <c r="AL510" s="5"/>
      <c r="AM510" s="5"/>
      <c r="AN510" s="5"/>
      <c r="AO510" s="5"/>
      <c r="AP510" s="5"/>
    </row>
    <row r="511" spans="2:42" ht="15" x14ac:dyDescent="0.25">
      <c r="B511" s="23" t="s">
        <v>57</v>
      </c>
      <c r="C511" s="19">
        <f>C497+C506</f>
        <v>121446714.50753514</v>
      </c>
      <c r="D511" s="19">
        <f t="shared" ref="D511:Q511" si="712">D497+D506</f>
        <v>124604936.90716906</v>
      </c>
      <c r="E511" s="19">
        <f t="shared" si="712"/>
        <v>125577045.08613186</v>
      </c>
      <c r="F511" s="19">
        <f t="shared" si="712"/>
        <v>127008340.64305441</v>
      </c>
      <c r="G511" s="19">
        <f t="shared" si="712"/>
        <v>128871621.41728149</v>
      </c>
      <c r="H511" s="19">
        <f t="shared" si="712"/>
        <v>131128165.45373423</v>
      </c>
      <c r="I511" s="19">
        <f t="shared" si="712"/>
        <v>133769348.16808447</v>
      </c>
      <c r="J511" s="19">
        <f t="shared" si="712"/>
        <v>136712566.78683454</v>
      </c>
      <c r="K511" s="19">
        <f t="shared" si="712"/>
        <v>139904234.17332599</v>
      </c>
      <c r="L511" s="19">
        <f t="shared" si="712"/>
        <v>143320865.38293481</v>
      </c>
      <c r="M511" s="19">
        <f t="shared" si="712"/>
        <v>146934791.33860171</v>
      </c>
      <c r="N511" s="19">
        <f t="shared" si="712"/>
        <v>150715323.60416684</v>
      </c>
      <c r="O511" s="19">
        <f t="shared" si="712"/>
        <v>154669667.93541357</v>
      </c>
      <c r="P511" s="19">
        <f t="shared" si="712"/>
        <v>158803837.40459654</v>
      </c>
      <c r="Q511" s="19">
        <f t="shared" si="712"/>
        <v>163080649.46317512</v>
      </c>
      <c r="R511" s="19">
        <f t="shared" ref="R511:AF511" si="713">R497+R506</f>
        <v>167505654.86340007</v>
      </c>
      <c r="S511" s="19">
        <f t="shared" si="713"/>
        <v>172083003.58337456</v>
      </c>
      <c r="T511" s="19">
        <f t="shared" si="713"/>
        <v>176769817.86393359</v>
      </c>
      <c r="U511" s="19">
        <f t="shared" si="713"/>
        <v>181569630.22799253</v>
      </c>
      <c r="V511" s="19">
        <f t="shared" si="713"/>
        <v>186434618.27032316</v>
      </c>
      <c r="W511" s="19">
        <f t="shared" si="713"/>
        <v>191314885.68119094</v>
      </c>
      <c r="X511" s="19">
        <f t="shared" si="713"/>
        <v>196209015.84677091</v>
      </c>
      <c r="Y511" s="19">
        <f t="shared" si="713"/>
        <v>201060014.61472121</v>
      </c>
      <c r="Z511" s="19">
        <f t="shared" si="713"/>
        <v>205863652.78430238</v>
      </c>
      <c r="AA511" s="19">
        <f t="shared" si="713"/>
        <v>210613526.53661788</v>
      </c>
      <c r="AB511" s="19">
        <f t="shared" si="713"/>
        <v>215245372.93272915</v>
      </c>
      <c r="AC511" s="19">
        <f t="shared" si="713"/>
        <v>219751592.65829146</v>
      </c>
      <c r="AD511" s="19">
        <f t="shared" si="713"/>
        <v>224122141.94816041</v>
      </c>
      <c r="AE511" s="19">
        <f t="shared" si="713"/>
        <v>228346544.81134155</v>
      </c>
      <c r="AF511" s="19">
        <f t="shared" si="713"/>
        <v>232413877.5740464</v>
      </c>
      <c r="AG511" s="5"/>
      <c r="AH511" s="5"/>
      <c r="AI511" s="5"/>
      <c r="AJ511" s="5"/>
      <c r="AK511" s="5"/>
      <c r="AL511" s="5"/>
      <c r="AM511" s="5"/>
      <c r="AN511" s="5"/>
      <c r="AO511" s="5"/>
      <c r="AP511" s="5"/>
    </row>
    <row r="512" spans="2:42" ht="15" x14ac:dyDescent="0.25">
      <c r="B512" s="5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5"/>
      <c r="AH512" s="5"/>
      <c r="AI512" s="5"/>
      <c r="AJ512" s="5"/>
      <c r="AK512" s="5"/>
      <c r="AL512" s="5"/>
      <c r="AM512" s="5"/>
      <c r="AN512" s="5"/>
      <c r="AO512" s="5"/>
      <c r="AP512" s="5"/>
    </row>
    <row r="513" spans="2:42" ht="30" x14ac:dyDescent="0.25">
      <c r="B513" s="6" t="s">
        <v>135</v>
      </c>
      <c r="C513" s="7" t="str">
        <f>założenia!C17</f>
        <v>Rok n
2015</v>
      </c>
      <c r="D513" s="7" t="str">
        <f>założenia!D17</f>
        <v>Rok n+1
2016</v>
      </c>
      <c r="E513" s="7" t="str">
        <f>założenia!E17</f>
        <v>Rok n+2
2017</v>
      </c>
      <c r="F513" s="7" t="str">
        <f>założenia!F17</f>
        <v>Rok n+3
2018</v>
      </c>
      <c r="G513" s="7" t="str">
        <f>założenia!G17</f>
        <v>Rok n+4
2019</v>
      </c>
      <c r="H513" s="7" t="str">
        <f>założenia!H17</f>
        <v>Rok n+5
2020</v>
      </c>
      <c r="I513" s="7" t="str">
        <f>założenia!I17</f>
        <v>Rok n+6
2021</v>
      </c>
      <c r="J513" s="7" t="str">
        <f>założenia!J17</f>
        <v>Rok n+7
2022</v>
      </c>
      <c r="K513" s="7" t="str">
        <f>założenia!K17</f>
        <v>Rok n+8
2023</v>
      </c>
      <c r="L513" s="7" t="str">
        <f>założenia!L17</f>
        <v>Rok n+9
2024</v>
      </c>
      <c r="M513" s="7" t="str">
        <f>założenia!M17</f>
        <v>Rok n+10
2025</v>
      </c>
      <c r="N513" s="7" t="str">
        <f>założenia!N17</f>
        <v>Rok n+11
2026</v>
      </c>
      <c r="O513" s="7" t="str">
        <f>założenia!O17</f>
        <v>Rok n+12
2027</v>
      </c>
      <c r="P513" s="7" t="str">
        <f>założenia!P17</f>
        <v>Rok n+13
2028</v>
      </c>
      <c r="Q513" s="7" t="str">
        <f>założenia!Q17</f>
        <v>Rok n+14
2029</v>
      </c>
      <c r="R513" s="7" t="str">
        <f>założenia!R17</f>
        <v>Rok n+15
2030</v>
      </c>
      <c r="S513" s="7" t="str">
        <f>założenia!S17</f>
        <v>Rok n+16
2031</v>
      </c>
      <c r="T513" s="7" t="str">
        <f>założenia!T17</f>
        <v>Rok n+17
2032</v>
      </c>
      <c r="U513" s="7" t="str">
        <f>założenia!U17</f>
        <v>Rok n+18
2033</v>
      </c>
      <c r="V513" s="7" t="str">
        <f>założenia!V17</f>
        <v>Rok n+19
2034</v>
      </c>
      <c r="W513" s="7" t="str">
        <f>założenia!W17</f>
        <v>Rok n+20
2035</v>
      </c>
      <c r="X513" s="7" t="str">
        <f>założenia!X17</f>
        <v>Rok n+21
2036</v>
      </c>
      <c r="Y513" s="7" t="str">
        <f>założenia!Y17</f>
        <v>Rok n+22
2037</v>
      </c>
      <c r="Z513" s="7" t="str">
        <f>założenia!Z17</f>
        <v>Rok n+23
2038</v>
      </c>
      <c r="AA513" s="7" t="str">
        <f>założenia!AA17</f>
        <v>Rok n+24
2039</v>
      </c>
      <c r="AB513" s="7" t="str">
        <f>założenia!AB17</f>
        <v>Rok n+25
2040</v>
      </c>
      <c r="AC513" s="7" t="str">
        <f>założenia!AC17</f>
        <v>Rok n+26
2041</v>
      </c>
      <c r="AD513" s="7" t="str">
        <f>założenia!AD17</f>
        <v>Rok n+27
2042</v>
      </c>
      <c r="AE513" s="7" t="str">
        <f>założenia!AE17</f>
        <v>Rok n+28
2043</v>
      </c>
      <c r="AF513" s="7" t="str">
        <f>założenia!AF17</f>
        <v>Rok n+29
2044</v>
      </c>
      <c r="AG513" s="5"/>
      <c r="AH513" s="5"/>
      <c r="AI513" s="5"/>
      <c r="AJ513" s="5"/>
      <c r="AK513" s="5"/>
      <c r="AL513" s="5"/>
      <c r="AM513" s="5"/>
      <c r="AN513" s="5"/>
      <c r="AO513" s="5"/>
      <c r="AP513" s="5"/>
    </row>
    <row r="514" spans="2:42" ht="15" x14ac:dyDescent="0.25">
      <c r="B514" s="23" t="s">
        <v>32</v>
      </c>
      <c r="C514" s="19">
        <f>C515+C516+C517+C518+C519</f>
        <v>615000</v>
      </c>
      <c r="D514" s="19">
        <f t="shared" ref="D514:Q514" si="714">D515+D516+D517+D518+D519</f>
        <v>6765000</v>
      </c>
      <c r="E514" s="19">
        <f t="shared" si="714"/>
        <v>6595875</v>
      </c>
      <c r="F514" s="19">
        <f t="shared" si="714"/>
        <v>6426750</v>
      </c>
      <c r="G514" s="19">
        <f t="shared" si="714"/>
        <v>6257625</v>
      </c>
      <c r="H514" s="19">
        <f t="shared" si="714"/>
        <v>6088500</v>
      </c>
      <c r="I514" s="19">
        <f t="shared" si="714"/>
        <v>5919375</v>
      </c>
      <c r="J514" s="19">
        <f t="shared" si="714"/>
        <v>5750250</v>
      </c>
      <c r="K514" s="19">
        <f t="shared" si="714"/>
        <v>5581125</v>
      </c>
      <c r="L514" s="19">
        <f t="shared" si="714"/>
        <v>5412000</v>
      </c>
      <c r="M514" s="19">
        <f t="shared" si="714"/>
        <v>5242875</v>
      </c>
      <c r="N514" s="19">
        <f t="shared" si="714"/>
        <v>5073750</v>
      </c>
      <c r="O514" s="19">
        <f t="shared" si="714"/>
        <v>4904625</v>
      </c>
      <c r="P514" s="19">
        <f t="shared" si="714"/>
        <v>4735500</v>
      </c>
      <c r="Q514" s="19">
        <f t="shared" si="714"/>
        <v>4566375</v>
      </c>
      <c r="R514" s="19">
        <f t="shared" ref="R514:AF514" si="715">R515+R516+R517+R518+R519</f>
        <v>4397250</v>
      </c>
      <c r="S514" s="19">
        <f t="shared" si="715"/>
        <v>4228125</v>
      </c>
      <c r="T514" s="19">
        <f t="shared" si="715"/>
        <v>4059000</v>
      </c>
      <c r="U514" s="19">
        <f t="shared" si="715"/>
        <v>3889875</v>
      </c>
      <c r="V514" s="19">
        <f t="shared" si="715"/>
        <v>3720750</v>
      </c>
      <c r="W514" s="19">
        <f t="shared" si="715"/>
        <v>3551625</v>
      </c>
      <c r="X514" s="19">
        <f t="shared" si="715"/>
        <v>3382500</v>
      </c>
      <c r="Y514" s="19">
        <f t="shared" si="715"/>
        <v>3213375</v>
      </c>
      <c r="Z514" s="19">
        <f t="shared" si="715"/>
        <v>3044250</v>
      </c>
      <c r="AA514" s="19">
        <f t="shared" si="715"/>
        <v>2875125</v>
      </c>
      <c r="AB514" s="19">
        <f t="shared" si="715"/>
        <v>2706000</v>
      </c>
      <c r="AC514" s="19">
        <f t="shared" si="715"/>
        <v>2536875</v>
      </c>
      <c r="AD514" s="19">
        <f t="shared" si="715"/>
        <v>2367750</v>
      </c>
      <c r="AE514" s="19">
        <f t="shared" si="715"/>
        <v>2198625</v>
      </c>
      <c r="AF514" s="19">
        <f t="shared" si="715"/>
        <v>2029500</v>
      </c>
      <c r="AG514" s="5"/>
      <c r="AH514" s="5"/>
      <c r="AI514" s="5"/>
      <c r="AJ514" s="5"/>
      <c r="AK514" s="5"/>
      <c r="AL514" s="5"/>
      <c r="AM514" s="5"/>
      <c r="AN514" s="5"/>
      <c r="AO514" s="5"/>
      <c r="AP514" s="5"/>
    </row>
    <row r="515" spans="2:42" ht="15" x14ac:dyDescent="0.25">
      <c r="B515" s="8" t="s">
        <v>33</v>
      </c>
      <c r="C515" s="16">
        <f>C486-C457</f>
        <v>0</v>
      </c>
      <c r="D515" s="16">
        <f t="shared" ref="D515:Q515" si="716">D486-D457</f>
        <v>0</v>
      </c>
      <c r="E515" s="16">
        <f t="shared" si="716"/>
        <v>0</v>
      </c>
      <c r="F515" s="16">
        <f t="shared" si="716"/>
        <v>0</v>
      </c>
      <c r="G515" s="16">
        <f t="shared" si="716"/>
        <v>0</v>
      </c>
      <c r="H515" s="16">
        <f t="shared" si="716"/>
        <v>0</v>
      </c>
      <c r="I515" s="16">
        <f t="shared" si="716"/>
        <v>0</v>
      </c>
      <c r="J515" s="16">
        <f t="shared" si="716"/>
        <v>0</v>
      </c>
      <c r="K515" s="16">
        <f t="shared" si="716"/>
        <v>0</v>
      </c>
      <c r="L515" s="16">
        <f t="shared" si="716"/>
        <v>0</v>
      </c>
      <c r="M515" s="16">
        <f t="shared" si="716"/>
        <v>0</v>
      </c>
      <c r="N515" s="16">
        <f t="shared" si="716"/>
        <v>0</v>
      </c>
      <c r="O515" s="16">
        <f t="shared" si="716"/>
        <v>0</v>
      </c>
      <c r="P515" s="16">
        <f t="shared" si="716"/>
        <v>0</v>
      </c>
      <c r="Q515" s="16">
        <f t="shared" si="716"/>
        <v>0</v>
      </c>
      <c r="R515" s="16">
        <f t="shared" ref="R515:AF515" si="717">R486-R457</f>
        <v>0</v>
      </c>
      <c r="S515" s="16">
        <f t="shared" si="717"/>
        <v>0</v>
      </c>
      <c r="T515" s="16">
        <f t="shared" si="717"/>
        <v>0</v>
      </c>
      <c r="U515" s="16">
        <f t="shared" si="717"/>
        <v>0</v>
      </c>
      <c r="V515" s="16">
        <f t="shared" si="717"/>
        <v>0</v>
      </c>
      <c r="W515" s="16">
        <f t="shared" si="717"/>
        <v>0</v>
      </c>
      <c r="X515" s="16">
        <f t="shared" si="717"/>
        <v>0</v>
      </c>
      <c r="Y515" s="16">
        <f t="shared" si="717"/>
        <v>0</v>
      </c>
      <c r="Z515" s="16">
        <f t="shared" si="717"/>
        <v>0</v>
      </c>
      <c r="AA515" s="16">
        <f t="shared" si="717"/>
        <v>0</v>
      </c>
      <c r="AB515" s="16">
        <f t="shared" si="717"/>
        <v>0</v>
      </c>
      <c r="AC515" s="16">
        <f t="shared" si="717"/>
        <v>0</v>
      </c>
      <c r="AD515" s="16">
        <f t="shared" si="717"/>
        <v>0</v>
      </c>
      <c r="AE515" s="16">
        <f t="shared" si="717"/>
        <v>0</v>
      </c>
      <c r="AF515" s="16">
        <f t="shared" si="717"/>
        <v>0</v>
      </c>
      <c r="AG515" s="5"/>
      <c r="AH515" s="5"/>
      <c r="AI515" s="5"/>
      <c r="AJ515" s="5"/>
      <c r="AK515" s="5"/>
      <c r="AL515" s="5"/>
      <c r="AM515" s="5"/>
      <c r="AN515" s="5"/>
      <c r="AO515" s="5"/>
      <c r="AP515" s="5"/>
    </row>
    <row r="516" spans="2:42" ht="15" x14ac:dyDescent="0.25">
      <c r="B516" s="8" t="s">
        <v>34</v>
      </c>
      <c r="C516" s="16">
        <f t="shared" ref="C516:Q516" si="718">C487-C458</f>
        <v>615000</v>
      </c>
      <c r="D516" s="16">
        <f t="shared" si="718"/>
        <v>6765000</v>
      </c>
      <c r="E516" s="16">
        <f t="shared" si="718"/>
        <v>6595875</v>
      </c>
      <c r="F516" s="16">
        <f t="shared" si="718"/>
        <v>6426750</v>
      </c>
      <c r="G516" s="16">
        <f t="shared" si="718"/>
        <v>6257625</v>
      </c>
      <c r="H516" s="16">
        <f t="shared" si="718"/>
        <v>6088500</v>
      </c>
      <c r="I516" s="16">
        <f t="shared" si="718"/>
        <v>5919375</v>
      </c>
      <c r="J516" s="16">
        <f t="shared" si="718"/>
        <v>5750250</v>
      </c>
      <c r="K516" s="16">
        <f t="shared" si="718"/>
        <v>5581125</v>
      </c>
      <c r="L516" s="16">
        <f t="shared" si="718"/>
        <v>5412000</v>
      </c>
      <c r="M516" s="16">
        <f t="shared" si="718"/>
        <v>5242875</v>
      </c>
      <c r="N516" s="16">
        <f t="shared" si="718"/>
        <v>5073750</v>
      </c>
      <c r="O516" s="16">
        <f t="shared" si="718"/>
        <v>4904625</v>
      </c>
      <c r="P516" s="16">
        <f t="shared" si="718"/>
        <v>4735500</v>
      </c>
      <c r="Q516" s="16">
        <f t="shared" si="718"/>
        <v>4566375</v>
      </c>
      <c r="R516" s="16">
        <f t="shared" ref="R516:AF516" si="719">R487-R458</f>
        <v>4397250</v>
      </c>
      <c r="S516" s="16">
        <f t="shared" si="719"/>
        <v>4228125</v>
      </c>
      <c r="T516" s="16">
        <f t="shared" si="719"/>
        <v>4059000</v>
      </c>
      <c r="U516" s="16">
        <f t="shared" si="719"/>
        <v>3889875</v>
      </c>
      <c r="V516" s="16">
        <f t="shared" si="719"/>
        <v>3720750</v>
      </c>
      <c r="W516" s="16">
        <f t="shared" si="719"/>
        <v>3551625</v>
      </c>
      <c r="X516" s="16">
        <f t="shared" si="719"/>
        <v>3382500</v>
      </c>
      <c r="Y516" s="16">
        <f t="shared" si="719"/>
        <v>3213375</v>
      </c>
      <c r="Z516" s="16">
        <f t="shared" si="719"/>
        <v>3044250</v>
      </c>
      <c r="AA516" s="16">
        <f t="shared" si="719"/>
        <v>2875125</v>
      </c>
      <c r="AB516" s="16">
        <f t="shared" si="719"/>
        <v>2706000</v>
      </c>
      <c r="AC516" s="16">
        <f t="shared" si="719"/>
        <v>2536875</v>
      </c>
      <c r="AD516" s="16">
        <f t="shared" si="719"/>
        <v>2367750</v>
      </c>
      <c r="AE516" s="16">
        <f t="shared" si="719"/>
        <v>2198625</v>
      </c>
      <c r="AF516" s="16">
        <f t="shared" si="719"/>
        <v>2029500</v>
      </c>
      <c r="AG516" s="5"/>
      <c r="AH516" s="5"/>
      <c r="AI516" s="5"/>
      <c r="AJ516" s="5"/>
      <c r="AK516" s="5"/>
      <c r="AL516" s="5"/>
      <c r="AM516" s="5"/>
      <c r="AN516" s="5"/>
      <c r="AO516" s="5"/>
      <c r="AP516" s="5"/>
    </row>
    <row r="517" spans="2:42" ht="15" x14ac:dyDescent="0.25">
      <c r="B517" s="8" t="s">
        <v>35</v>
      </c>
      <c r="C517" s="16">
        <f t="shared" ref="C517:Q517" si="720">C488-C459</f>
        <v>0</v>
      </c>
      <c r="D517" s="16">
        <f t="shared" si="720"/>
        <v>0</v>
      </c>
      <c r="E517" s="16">
        <f t="shared" si="720"/>
        <v>0</v>
      </c>
      <c r="F517" s="16">
        <f t="shared" si="720"/>
        <v>0</v>
      </c>
      <c r="G517" s="16">
        <f t="shared" si="720"/>
        <v>0</v>
      </c>
      <c r="H517" s="16">
        <f t="shared" si="720"/>
        <v>0</v>
      </c>
      <c r="I517" s="16">
        <f t="shared" si="720"/>
        <v>0</v>
      </c>
      <c r="J517" s="16">
        <f t="shared" si="720"/>
        <v>0</v>
      </c>
      <c r="K517" s="16">
        <f t="shared" si="720"/>
        <v>0</v>
      </c>
      <c r="L517" s="16">
        <f t="shared" si="720"/>
        <v>0</v>
      </c>
      <c r="M517" s="16">
        <f t="shared" si="720"/>
        <v>0</v>
      </c>
      <c r="N517" s="16">
        <f t="shared" si="720"/>
        <v>0</v>
      </c>
      <c r="O517" s="16">
        <f t="shared" si="720"/>
        <v>0</v>
      </c>
      <c r="P517" s="16">
        <f t="shared" si="720"/>
        <v>0</v>
      </c>
      <c r="Q517" s="16">
        <f t="shared" si="720"/>
        <v>0</v>
      </c>
      <c r="R517" s="16">
        <f t="shared" ref="R517:AF517" si="721">R488-R459</f>
        <v>0</v>
      </c>
      <c r="S517" s="16">
        <f t="shared" si="721"/>
        <v>0</v>
      </c>
      <c r="T517" s="16">
        <f t="shared" si="721"/>
        <v>0</v>
      </c>
      <c r="U517" s="16">
        <f t="shared" si="721"/>
        <v>0</v>
      </c>
      <c r="V517" s="16">
        <f t="shared" si="721"/>
        <v>0</v>
      </c>
      <c r="W517" s="16">
        <f t="shared" si="721"/>
        <v>0</v>
      </c>
      <c r="X517" s="16">
        <f t="shared" si="721"/>
        <v>0</v>
      </c>
      <c r="Y517" s="16">
        <f t="shared" si="721"/>
        <v>0</v>
      </c>
      <c r="Z517" s="16">
        <f t="shared" si="721"/>
        <v>0</v>
      </c>
      <c r="AA517" s="16">
        <f t="shared" si="721"/>
        <v>0</v>
      </c>
      <c r="AB517" s="16">
        <f t="shared" si="721"/>
        <v>0</v>
      </c>
      <c r="AC517" s="16">
        <f t="shared" si="721"/>
        <v>0</v>
      </c>
      <c r="AD517" s="16">
        <f t="shared" si="721"/>
        <v>0</v>
      </c>
      <c r="AE517" s="16">
        <f t="shared" si="721"/>
        <v>0</v>
      </c>
      <c r="AF517" s="16">
        <f t="shared" si="721"/>
        <v>0</v>
      </c>
      <c r="AG517" s="5"/>
      <c r="AH517" s="5"/>
      <c r="AI517" s="5"/>
      <c r="AJ517" s="5"/>
      <c r="AK517" s="5"/>
      <c r="AL517" s="5"/>
      <c r="AM517" s="5"/>
      <c r="AN517" s="5"/>
      <c r="AO517" s="5"/>
      <c r="AP517" s="5"/>
    </row>
    <row r="518" spans="2:42" ht="15" x14ac:dyDescent="0.25">
      <c r="B518" s="8" t="s">
        <v>36</v>
      </c>
      <c r="C518" s="16">
        <f t="shared" ref="C518:Q518" si="722">C489-C460</f>
        <v>0</v>
      </c>
      <c r="D518" s="16">
        <f t="shared" si="722"/>
        <v>0</v>
      </c>
      <c r="E518" s="16">
        <f t="shared" si="722"/>
        <v>0</v>
      </c>
      <c r="F518" s="16">
        <f t="shared" si="722"/>
        <v>0</v>
      </c>
      <c r="G518" s="16">
        <f t="shared" si="722"/>
        <v>0</v>
      </c>
      <c r="H518" s="16">
        <f t="shared" si="722"/>
        <v>0</v>
      </c>
      <c r="I518" s="16">
        <f t="shared" si="722"/>
        <v>0</v>
      </c>
      <c r="J518" s="16">
        <f t="shared" si="722"/>
        <v>0</v>
      </c>
      <c r="K518" s="16">
        <f t="shared" si="722"/>
        <v>0</v>
      </c>
      <c r="L518" s="16">
        <f t="shared" si="722"/>
        <v>0</v>
      </c>
      <c r="M518" s="16">
        <f t="shared" si="722"/>
        <v>0</v>
      </c>
      <c r="N518" s="16">
        <f t="shared" si="722"/>
        <v>0</v>
      </c>
      <c r="O518" s="16">
        <f t="shared" si="722"/>
        <v>0</v>
      </c>
      <c r="P518" s="16">
        <f t="shared" si="722"/>
        <v>0</v>
      </c>
      <c r="Q518" s="16">
        <f t="shared" si="722"/>
        <v>0</v>
      </c>
      <c r="R518" s="16">
        <f t="shared" ref="R518:AF518" si="723">R489-R460</f>
        <v>0</v>
      </c>
      <c r="S518" s="16">
        <f t="shared" si="723"/>
        <v>0</v>
      </c>
      <c r="T518" s="16">
        <f t="shared" si="723"/>
        <v>0</v>
      </c>
      <c r="U518" s="16">
        <f t="shared" si="723"/>
        <v>0</v>
      </c>
      <c r="V518" s="16">
        <f t="shared" si="723"/>
        <v>0</v>
      </c>
      <c r="W518" s="16">
        <f t="shared" si="723"/>
        <v>0</v>
      </c>
      <c r="X518" s="16">
        <f t="shared" si="723"/>
        <v>0</v>
      </c>
      <c r="Y518" s="16">
        <f t="shared" si="723"/>
        <v>0</v>
      </c>
      <c r="Z518" s="16">
        <f t="shared" si="723"/>
        <v>0</v>
      </c>
      <c r="AA518" s="16">
        <f t="shared" si="723"/>
        <v>0</v>
      </c>
      <c r="AB518" s="16">
        <f t="shared" si="723"/>
        <v>0</v>
      </c>
      <c r="AC518" s="16">
        <f t="shared" si="723"/>
        <v>0</v>
      </c>
      <c r="AD518" s="16">
        <f t="shared" si="723"/>
        <v>0</v>
      </c>
      <c r="AE518" s="16">
        <f t="shared" si="723"/>
        <v>0</v>
      </c>
      <c r="AF518" s="16">
        <f t="shared" si="723"/>
        <v>0</v>
      </c>
      <c r="AG518" s="5"/>
      <c r="AH518" s="5"/>
      <c r="AI518" s="5"/>
      <c r="AJ518" s="5"/>
      <c r="AK518" s="5"/>
      <c r="AL518" s="5"/>
      <c r="AM518" s="5"/>
      <c r="AN518" s="5"/>
      <c r="AO518" s="5"/>
      <c r="AP518" s="5"/>
    </row>
    <row r="519" spans="2:42" ht="30" x14ac:dyDescent="0.25">
      <c r="B519" s="8" t="s">
        <v>37</v>
      </c>
      <c r="C519" s="16">
        <f t="shared" ref="C519:Q519" si="724">C490-C461</f>
        <v>0</v>
      </c>
      <c r="D519" s="16">
        <f t="shared" si="724"/>
        <v>0</v>
      </c>
      <c r="E519" s="16">
        <f t="shared" si="724"/>
        <v>0</v>
      </c>
      <c r="F519" s="16">
        <f t="shared" si="724"/>
        <v>0</v>
      </c>
      <c r="G519" s="16">
        <f t="shared" si="724"/>
        <v>0</v>
      </c>
      <c r="H519" s="16">
        <f t="shared" si="724"/>
        <v>0</v>
      </c>
      <c r="I519" s="16">
        <f t="shared" si="724"/>
        <v>0</v>
      </c>
      <c r="J519" s="16">
        <f t="shared" si="724"/>
        <v>0</v>
      </c>
      <c r="K519" s="16">
        <f t="shared" si="724"/>
        <v>0</v>
      </c>
      <c r="L519" s="16">
        <f t="shared" si="724"/>
        <v>0</v>
      </c>
      <c r="M519" s="16">
        <f t="shared" si="724"/>
        <v>0</v>
      </c>
      <c r="N519" s="16">
        <f t="shared" si="724"/>
        <v>0</v>
      </c>
      <c r="O519" s="16">
        <f t="shared" si="724"/>
        <v>0</v>
      </c>
      <c r="P519" s="16">
        <f t="shared" si="724"/>
        <v>0</v>
      </c>
      <c r="Q519" s="16">
        <f t="shared" si="724"/>
        <v>0</v>
      </c>
      <c r="R519" s="16">
        <f t="shared" ref="R519:AF519" si="725">R490-R461</f>
        <v>0</v>
      </c>
      <c r="S519" s="16">
        <f t="shared" si="725"/>
        <v>0</v>
      </c>
      <c r="T519" s="16">
        <f t="shared" si="725"/>
        <v>0</v>
      </c>
      <c r="U519" s="16">
        <f t="shared" si="725"/>
        <v>0</v>
      </c>
      <c r="V519" s="16">
        <f t="shared" si="725"/>
        <v>0</v>
      </c>
      <c r="W519" s="16">
        <f t="shared" si="725"/>
        <v>0</v>
      </c>
      <c r="X519" s="16">
        <f t="shared" si="725"/>
        <v>0</v>
      </c>
      <c r="Y519" s="16">
        <f t="shared" si="725"/>
        <v>0</v>
      </c>
      <c r="Z519" s="16">
        <f t="shared" si="725"/>
        <v>0</v>
      </c>
      <c r="AA519" s="16">
        <f t="shared" si="725"/>
        <v>0</v>
      </c>
      <c r="AB519" s="16">
        <f t="shared" si="725"/>
        <v>0</v>
      </c>
      <c r="AC519" s="16">
        <f t="shared" si="725"/>
        <v>0</v>
      </c>
      <c r="AD519" s="16">
        <f t="shared" si="725"/>
        <v>0</v>
      </c>
      <c r="AE519" s="16">
        <f t="shared" si="725"/>
        <v>0</v>
      </c>
      <c r="AF519" s="16">
        <f t="shared" si="725"/>
        <v>0</v>
      </c>
      <c r="AG519" s="5"/>
      <c r="AH519" s="5"/>
      <c r="AI519" s="5"/>
      <c r="AJ519" s="5"/>
      <c r="AK519" s="5"/>
      <c r="AL519" s="5"/>
      <c r="AM519" s="5"/>
      <c r="AN519" s="5"/>
      <c r="AO519" s="5"/>
      <c r="AP519" s="5"/>
    </row>
    <row r="520" spans="2:42" ht="15" x14ac:dyDescent="0.25">
      <c r="B520" s="23" t="s">
        <v>38</v>
      </c>
      <c r="C520" s="19">
        <f>C521+C522+C523+C524</f>
        <v>-361309.42545454577</v>
      </c>
      <c r="D520" s="19">
        <f t="shared" ref="D520:Q520" si="726">D521+D522+D523+D524</f>
        <v>-3974403.6800000016</v>
      </c>
      <c r="E520" s="19">
        <f t="shared" si="726"/>
        <v>-3836221.3140206193</v>
      </c>
      <c r="F520" s="19">
        <f t="shared" si="726"/>
        <v>-3699230.3140206207</v>
      </c>
      <c r="G520" s="19">
        <f t="shared" si="726"/>
        <v>-3562239.3140206188</v>
      </c>
      <c r="H520" s="19">
        <f t="shared" si="726"/>
        <v>-3425248.3140206188</v>
      </c>
      <c r="I520" s="19">
        <f t="shared" si="726"/>
        <v>-3288257.3140206165</v>
      </c>
      <c r="J520" s="19">
        <f t="shared" si="726"/>
        <v>-3151266.3140206169</v>
      </c>
      <c r="K520" s="19">
        <f t="shared" si="726"/>
        <v>-3014275.3140206207</v>
      </c>
      <c r="L520" s="19">
        <f t="shared" si="726"/>
        <v>-2877284.3140206169</v>
      </c>
      <c r="M520" s="19">
        <f t="shared" si="726"/>
        <v>-2740293.3140206127</v>
      </c>
      <c r="N520" s="19">
        <f t="shared" si="726"/>
        <v>-2603302.3140206132</v>
      </c>
      <c r="O520" s="19">
        <f t="shared" si="726"/>
        <v>-2466311.3140206202</v>
      </c>
      <c r="P520" s="19">
        <f t="shared" si="726"/>
        <v>-2329320.3140206127</v>
      </c>
      <c r="Q520" s="19">
        <f t="shared" si="726"/>
        <v>-2192329.3140206132</v>
      </c>
      <c r="R520" s="19">
        <f t="shared" ref="R520:AF520" si="727">R521+R522+R523+R524</f>
        <v>-2055338.3140206127</v>
      </c>
      <c r="S520" s="19">
        <f t="shared" si="727"/>
        <v>-1918347.3140206127</v>
      </c>
      <c r="T520" s="19">
        <f t="shared" si="727"/>
        <v>-1781356.3140206055</v>
      </c>
      <c r="U520" s="19">
        <f t="shared" si="727"/>
        <v>-1644365.3140206053</v>
      </c>
      <c r="V520" s="19">
        <f t="shared" si="727"/>
        <v>-1507374.3140206202</v>
      </c>
      <c r="W520" s="19">
        <f t="shared" si="727"/>
        <v>-1370383.3140206055</v>
      </c>
      <c r="X520" s="19">
        <f t="shared" si="727"/>
        <v>-1233392.3140206202</v>
      </c>
      <c r="Y520" s="19">
        <f t="shared" si="727"/>
        <v>-1096401.3140206204</v>
      </c>
      <c r="Z520" s="19">
        <f t="shared" si="727"/>
        <v>-959410.31402062043</v>
      </c>
      <c r="AA520" s="19">
        <f t="shared" si="727"/>
        <v>-822419.31402062043</v>
      </c>
      <c r="AB520" s="19">
        <f t="shared" si="727"/>
        <v>-685428.31402062043</v>
      </c>
      <c r="AC520" s="19">
        <f t="shared" si="727"/>
        <v>-548437.31402063533</v>
      </c>
      <c r="AD520" s="19">
        <f t="shared" si="727"/>
        <v>-411446.31402065023</v>
      </c>
      <c r="AE520" s="19">
        <f t="shared" si="727"/>
        <v>-274455.31402063533</v>
      </c>
      <c r="AF520" s="19">
        <f t="shared" si="727"/>
        <v>-137464.31402063533</v>
      </c>
      <c r="AG520" s="5"/>
      <c r="AH520" s="5"/>
      <c r="AI520" s="5"/>
      <c r="AJ520" s="5"/>
      <c r="AK520" s="5"/>
      <c r="AL520" s="5"/>
      <c r="AM520" s="5"/>
      <c r="AN520" s="5"/>
      <c r="AO520" s="5"/>
      <c r="AP520" s="5"/>
    </row>
    <row r="521" spans="2:42" ht="15" x14ac:dyDescent="0.25">
      <c r="B521" s="8" t="s">
        <v>39</v>
      </c>
      <c r="C521" s="16">
        <f>C492-C463</f>
        <v>0</v>
      </c>
      <c r="D521" s="16">
        <f t="shared" ref="D521:Q521" si="728">D492-D463</f>
        <v>0</v>
      </c>
      <c r="E521" s="16">
        <f t="shared" si="728"/>
        <v>595.68298969074385</v>
      </c>
      <c r="F521" s="16">
        <f t="shared" si="728"/>
        <v>595.68298969068564</v>
      </c>
      <c r="G521" s="16">
        <f t="shared" si="728"/>
        <v>595.68298969068564</v>
      </c>
      <c r="H521" s="16">
        <f t="shared" si="728"/>
        <v>595.68298969068564</v>
      </c>
      <c r="I521" s="16">
        <f t="shared" si="728"/>
        <v>595.68298969074385</v>
      </c>
      <c r="J521" s="16">
        <f t="shared" si="728"/>
        <v>595.68298969068564</v>
      </c>
      <c r="K521" s="16">
        <f t="shared" si="728"/>
        <v>595.68298969068564</v>
      </c>
      <c r="L521" s="16">
        <f t="shared" si="728"/>
        <v>595.68298969068564</v>
      </c>
      <c r="M521" s="16">
        <f t="shared" si="728"/>
        <v>595.68298969074385</v>
      </c>
      <c r="N521" s="16">
        <f t="shared" si="728"/>
        <v>595.68298969068564</v>
      </c>
      <c r="O521" s="16">
        <f t="shared" si="728"/>
        <v>595.68298969074385</v>
      </c>
      <c r="P521" s="16">
        <f t="shared" si="728"/>
        <v>595.68298969080206</v>
      </c>
      <c r="Q521" s="16">
        <f t="shared" si="728"/>
        <v>595.68298969068564</v>
      </c>
      <c r="R521" s="16">
        <f t="shared" ref="R521:AF521" si="729">R492-R463</f>
        <v>595.68298969080206</v>
      </c>
      <c r="S521" s="16">
        <f t="shared" si="729"/>
        <v>595.68298969080206</v>
      </c>
      <c r="T521" s="16">
        <f t="shared" si="729"/>
        <v>595.68298969068564</v>
      </c>
      <c r="U521" s="16">
        <f t="shared" si="729"/>
        <v>595.68298969068564</v>
      </c>
      <c r="V521" s="16">
        <f t="shared" si="729"/>
        <v>595.68298969080206</v>
      </c>
      <c r="W521" s="16">
        <f t="shared" si="729"/>
        <v>595.68298969068564</v>
      </c>
      <c r="X521" s="16">
        <f t="shared" si="729"/>
        <v>595.68298969068564</v>
      </c>
      <c r="Y521" s="16">
        <f t="shared" si="729"/>
        <v>595.68298969068564</v>
      </c>
      <c r="Z521" s="16">
        <f t="shared" si="729"/>
        <v>595.68298969068564</v>
      </c>
      <c r="AA521" s="16">
        <f t="shared" si="729"/>
        <v>595.68298969068564</v>
      </c>
      <c r="AB521" s="16">
        <f t="shared" si="729"/>
        <v>595.68298969068564</v>
      </c>
      <c r="AC521" s="16">
        <f t="shared" si="729"/>
        <v>595.68298969068564</v>
      </c>
      <c r="AD521" s="16">
        <f t="shared" si="729"/>
        <v>595.68298969068564</v>
      </c>
      <c r="AE521" s="16">
        <f t="shared" si="729"/>
        <v>595.68298969068564</v>
      </c>
      <c r="AF521" s="16">
        <f t="shared" si="729"/>
        <v>595.68298969068564</v>
      </c>
      <c r="AG521" s="5"/>
      <c r="AH521" s="5"/>
      <c r="AI521" s="5"/>
      <c r="AJ521" s="5"/>
      <c r="AK521" s="5"/>
      <c r="AL521" s="5"/>
      <c r="AM521" s="5"/>
      <c r="AN521" s="5"/>
      <c r="AO521" s="5"/>
      <c r="AP521" s="5"/>
    </row>
    <row r="522" spans="2:42" ht="15" x14ac:dyDescent="0.25">
      <c r="B522" s="8" t="s">
        <v>40</v>
      </c>
      <c r="C522" s="16">
        <f t="shared" ref="C522:Q522" si="730">C493-C464</f>
        <v>0</v>
      </c>
      <c r="D522" s="16">
        <f t="shared" si="730"/>
        <v>0</v>
      </c>
      <c r="E522" s="16">
        <f t="shared" si="730"/>
        <v>953.09278350532986</v>
      </c>
      <c r="F522" s="16">
        <f t="shared" si="730"/>
        <v>953.09278350509703</v>
      </c>
      <c r="G522" s="16">
        <f t="shared" si="730"/>
        <v>953.09278350509703</v>
      </c>
      <c r="H522" s="16">
        <f t="shared" si="730"/>
        <v>953.09278350509703</v>
      </c>
      <c r="I522" s="16">
        <f t="shared" si="730"/>
        <v>953.09278350509703</v>
      </c>
      <c r="J522" s="16">
        <f t="shared" si="730"/>
        <v>953.09278350509703</v>
      </c>
      <c r="K522" s="16">
        <f t="shared" si="730"/>
        <v>953.09278350509703</v>
      </c>
      <c r="L522" s="16">
        <f t="shared" si="730"/>
        <v>953.09278350509703</v>
      </c>
      <c r="M522" s="16">
        <f t="shared" si="730"/>
        <v>953.09278350532986</v>
      </c>
      <c r="N522" s="16">
        <f t="shared" si="730"/>
        <v>953.09278350509703</v>
      </c>
      <c r="O522" s="16">
        <f t="shared" si="730"/>
        <v>953.09278350532986</v>
      </c>
      <c r="P522" s="16">
        <f t="shared" si="730"/>
        <v>953.09278350532986</v>
      </c>
      <c r="Q522" s="16">
        <f t="shared" si="730"/>
        <v>953.09278350509703</v>
      </c>
      <c r="R522" s="16">
        <f t="shared" ref="R522:AF522" si="731">R493-R464</f>
        <v>953.09278350509703</v>
      </c>
      <c r="S522" s="16">
        <f t="shared" si="731"/>
        <v>953.09278350509703</v>
      </c>
      <c r="T522" s="16">
        <f t="shared" si="731"/>
        <v>953.09278350509703</v>
      </c>
      <c r="U522" s="16">
        <f t="shared" si="731"/>
        <v>953.09278350532986</v>
      </c>
      <c r="V522" s="16">
        <f t="shared" si="731"/>
        <v>953.09278350509703</v>
      </c>
      <c r="W522" s="16">
        <f t="shared" si="731"/>
        <v>953.09278350509703</v>
      </c>
      <c r="X522" s="16">
        <f t="shared" si="731"/>
        <v>953.09278350532986</v>
      </c>
      <c r="Y522" s="16">
        <f t="shared" si="731"/>
        <v>953.09278350509703</v>
      </c>
      <c r="Z522" s="16">
        <f t="shared" si="731"/>
        <v>953.09278350509703</v>
      </c>
      <c r="AA522" s="16">
        <f t="shared" si="731"/>
        <v>953.09278350509703</v>
      </c>
      <c r="AB522" s="16">
        <f t="shared" si="731"/>
        <v>953.09278350509703</v>
      </c>
      <c r="AC522" s="16">
        <f t="shared" si="731"/>
        <v>953.09278350509703</v>
      </c>
      <c r="AD522" s="16">
        <f t="shared" si="731"/>
        <v>953.09278350509703</v>
      </c>
      <c r="AE522" s="16">
        <f t="shared" si="731"/>
        <v>953.09278350509703</v>
      </c>
      <c r="AF522" s="16">
        <f t="shared" si="731"/>
        <v>953.09278350509703</v>
      </c>
      <c r="AG522" s="5"/>
      <c r="AH522" s="5"/>
      <c r="AI522" s="5"/>
      <c r="AJ522" s="5"/>
      <c r="AK522" s="5"/>
      <c r="AL522" s="5"/>
      <c r="AM522" s="5"/>
      <c r="AN522" s="5"/>
      <c r="AO522" s="5"/>
      <c r="AP522" s="5"/>
    </row>
    <row r="523" spans="2:42" ht="15" x14ac:dyDescent="0.25">
      <c r="B523" s="8" t="s">
        <v>41</v>
      </c>
      <c r="C523" s="16">
        <f t="shared" ref="C523:Q523" si="732">C494-C465</f>
        <v>-361309.42545454577</v>
      </c>
      <c r="D523" s="16">
        <f t="shared" si="732"/>
        <v>-3974403.6800000016</v>
      </c>
      <c r="E523" s="16">
        <f t="shared" si="732"/>
        <v>-3837770.0897938153</v>
      </c>
      <c r="F523" s="16">
        <f t="shared" si="732"/>
        <v>-3700779.0897938162</v>
      </c>
      <c r="G523" s="16">
        <f t="shared" si="732"/>
        <v>-3563788.0897938143</v>
      </c>
      <c r="H523" s="16">
        <f t="shared" si="732"/>
        <v>-3426797.0897938143</v>
      </c>
      <c r="I523" s="16">
        <f t="shared" si="732"/>
        <v>-3289806.0897938125</v>
      </c>
      <c r="J523" s="16">
        <f t="shared" si="732"/>
        <v>-3152815.0897938125</v>
      </c>
      <c r="K523" s="16">
        <f t="shared" si="732"/>
        <v>-3015824.0897938162</v>
      </c>
      <c r="L523" s="16">
        <f t="shared" si="732"/>
        <v>-2878833.0897938125</v>
      </c>
      <c r="M523" s="16">
        <f t="shared" si="732"/>
        <v>-2741842.0897938088</v>
      </c>
      <c r="N523" s="16">
        <f t="shared" si="732"/>
        <v>-2604851.0897938088</v>
      </c>
      <c r="O523" s="16">
        <f t="shared" si="732"/>
        <v>-2467860.0897938162</v>
      </c>
      <c r="P523" s="16">
        <f t="shared" si="732"/>
        <v>-2330869.0897938088</v>
      </c>
      <c r="Q523" s="16">
        <f t="shared" si="732"/>
        <v>-2193878.0897938088</v>
      </c>
      <c r="R523" s="16">
        <f t="shared" ref="R523:AF523" si="733">R494-R465</f>
        <v>-2056887.0897938088</v>
      </c>
      <c r="S523" s="16">
        <f t="shared" si="733"/>
        <v>-1919896.0897938088</v>
      </c>
      <c r="T523" s="16">
        <f t="shared" si="733"/>
        <v>-1782905.0897938013</v>
      </c>
      <c r="U523" s="16">
        <f t="shared" si="733"/>
        <v>-1645914.0897938013</v>
      </c>
      <c r="V523" s="16">
        <f t="shared" si="733"/>
        <v>-1508923.0897938162</v>
      </c>
      <c r="W523" s="16">
        <f t="shared" si="733"/>
        <v>-1371932.0897938013</v>
      </c>
      <c r="X523" s="16">
        <f t="shared" si="733"/>
        <v>-1234941.0897938162</v>
      </c>
      <c r="Y523" s="16">
        <f t="shared" si="733"/>
        <v>-1097950.0897938162</v>
      </c>
      <c r="Z523" s="16">
        <f t="shared" si="733"/>
        <v>-960959.08979381621</v>
      </c>
      <c r="AA523" s="16">
        <f t="shared" si="733"/>
        <v>-823968.08979381621</v>
      </c>
      <c r="AB523" s="16">
        <f t="shared" si="733"/>
        <v>-686977.08979381621</v>
      </c>
      <c r="AC523" s="16">
        <f t="shared" si="733"/>
        <v>-549986.08979383111</v>
      </c>
      <c r="AD523" s="16">
        <f t="shared" si="733"/>
        <v>-412995.08979384601</v>
      </c>
      <c r="AE523" s="16">
        <f t="shared" si="733"/>
        <v>-276004.08979383111</v>
      </c>
      <c r="AF523" s="16">
        <f t="shared" si="733"/>
        <v>-139013.08979383111</v>
      </c>
      <c r="AG523" s="5"/>
      <c r="AH523" s="5"/>
      <c r="AI523" s="5"/>
      <c r="AJ523" s="5"/>
      <c r="AK523" s="5"/>
      <c r="AL523" s="5"/>
      <c r="AM523" s="5"/>
      <c r="AN523" s="5"/>
      <c r="AO523" s="5"/>
      <c r="AP523" s="5"/>
    </row>
    <row r="524" spans="2:42" ht="30" x14ac:dyDescent="0.25">
      <c r="B524" s="8" t="s">
        <v>42</v>
      </c>
      <c r="C524" s="16">
        <f t="shared" ref="C524:Q524" si="734">C495-C466</f>
        <v>0</v>
      </c>
      <c r="D524" s="16">
        <f t="shared" si="734"/>
        <v>0</v>
      </c>
      <c r="E524" s="16">
        <f t="shared" si="734"/>
        <v>0</v>
      </c>
      <c r="F524" s="16">
        <f t="shared" si="734"/>
        <v>0</v>
      </c>
      <c r="G524" s="16">
        <f t="shared" si="734"/>
        <v>0</v>
      </c>
      <c r="H524" s="16">
        <f t="shared" si="734"/>
        <v>0</v>
      </c>
      <c r="I524" s="16">
        <f t="shared" si="734"/>
        <v>0</v>
      </c>
      <c r="J524" s="16">
        <f t="shared" si="734"/>
        <v>0</v>
      </c>
      <c r="K524" s="16">
        <f t="shared" si="734"/>
        <v>0</v>
      </c>
      <c r="L524" s="16">
        <f t="shared" si="734"/>
        <v>0</v>
      </c>
      <c r="M524" s="16">
        <f t="shared" si="734"/>
        <v>0</v>
      </c>
      <c r="N524" s="16">
        <f t="shared" si="734"/>
        <v>0</v>
      </c>
      <c r="O524" s="16">
        <f t="shared" si="734"/>
        <v>0</v>
      </c>
      <c r="P524" s="16">
        <f t="shared" si="734"/>
        <v>0</v>
      </c>
      <c r="Q524" s="16">
        <f t="shared" si="734"/>
        <v>0</v>
      </c>
      <c r="R524" s="16">
        <f t="shared" ref="R524:AF524" si="735">R495-R466</f>
        <v>0</v>
      </c>
      <c r="S524" s="16">
        <f t="shared" si="735"/>
        <v>0</v>
      </c>
      <c r="T524" s="16">
        <f t="shared" si="735"/>
        <v>0</v>
      </c>
      <c r="U524" s="16">
        <f t="shared" si="735"/>
        <v>0</v>
      </c>
      <c r="V524" s="16">
        <f t="shared" si="735"/>
        <v>0</v>
      </c>
      <c r="W524" s="16">
        <f t="shared" si="735"/>
        <v>0</v>
      </c>
      <c r="X524" s="16">
        <f t="shared" si="735"/>
        <v>0</v>
      </c>
      <c r="Y524" s="16">
        <f t="shared" si="735"/>
        <v>0</v>
      </c>
      <c r="Z524" s="16">
        <f t="shared" si="735"/>
        <v>0</v>
      </c>
      <c r="AA524" s="16">
        <f t="shared" si="735"/>
        <v>0</v>
      </c>
      <c r="AB524" s="16">
        <f t="shared" si="735"/>
        <v>0</v>
      </c>
      <c r="AC524" s="16">
        <f t="shared" si="735"/>
        <v>0</v>
      </c>
      <c r="AD524" s="16">
        <f t="shared" si="735"/>
        <v>0</v>
      </c>
      <c r="AE524" s="16">
        <f t="shared" si="735"/>
        <v>0</v>
      </c>
      <c r="AF524" s="16">
        <f t="shared" si="735"/>
        <v>0</v>
      </c>
      <c r="AG524" s="5"/>
      <c r="AH524" s="5"/>
      <c r="AI524" s="5"/>
      <c r="AJ524" s="5"/>
      <c r="AK524" s="5"/>
      <c r="AL524" s="5"/>
      <c r="AM524" s="5"/>
      <c r="AN524" s="5"/>
      <c r="AO524" s="5"/>
      <c r="AP524" s="5"/>
    </row>
    <row r="525" spans="2:42" ht="15" x14ac:dyDescent="0.25">
      <c r="B525" s="23" t="s">
        <v>43</v>
      </c>
      <c r="C525" s="19">
        <f>C514+C520</f>
        <v>253690.57454545423</v>
      </c>
      <c r="D525" s="19">
        <f t="shared" ref="D525:Q525" si="736">D514+D520</f>
        <v>2790596.3199999984</v>
      </c>
      <c r="E525" s="19">
        <f t="shared" si="736"/>
        <v>2759653.6859793807</v>
      </c>
      <c r="F525" s="19">
        <f t="shared" si="736"/>
        <v>2727519.6859793793</v>
      </c>
      <c r="G525" s="19">
        <f t="shared" si="736"/>
        <v>2695385.6859793812</v>
      </c>
      <c r="H525" s="19">
        <f t="shared" si="736"/>
        <v>2663251.6859793812</v>
      </c>
      <c r="I525" s="19">
        <f t="shared" si="736"/>
        <v>2631117.6859793835</v>
      </c>
      <c r="J525" s="19">
        <f t="shared" si="736"/>
        <v>2598983.6859793831</v>
      </c>
      <c r="K525" s="19">
        <f t="shared" si="736"/>
        <v>2566849.6859793793</v>
      </c>
      <c r="L525" s="19">
        <f t="shared" si="736"/>
        <v>2534715.6859793831</v>
      </c>
      <c r="M525" s="19">
        <f t="shared" si="736"/>
        <v>2502581.6859793873</v>
      </c>
      <c r="N525" s="19">
        <f t="shared" si="736"/>
        <v>2470447.6859793868</v>
      </c>
      <c r="O525" s="19">
        <f t="shared" si="736"/>
        <v>2438313.6859793798</v>
      </c>
      <c r="P525" s="19">
        <f t="shared" si="736"/>
        <v>2406179.6859793873</v>
      </c>
      <c r="Q525" s="19">
        <f t="shared" si="736"/>
        <v>2374045.6859793868</v>
      </c>
      <c r="R525" s="19">
        <f t="shared" ref="R525:AF525" si="737">R514+R520</f>
        <v>2341911.6859793873</v>
      </c>
      <c r="S525" s="19">
        <f t="shared" si="737"/>
        <v>2309777.6859793873</v>
      </c>
      <c r="T525" s="19">
        <f t="shared" si="737"/>
        <v>2277643.6859793942</v>
      </c>
      <c r="U525" s="19">
        <f t="shared" si="737"/>
        <v>2245509.6859793947</v>
      </c>
      <c r="V525" s="19">
        <f t="shared" si="737"/>
        <v>2213375.6859793798</v>
      </c>
      <c r="W525" s="19">
        <f t="shared" si="737"/>
        <v>2181241.6859793942</v>
      </c>
      <c r="X525" s="19">
        <f t="shared" si="737"/>
        <v>2149107.6859793798</v>
      </c>
      <c r="Y525" s="19">
        <f t="shared" si="737"/>
        <v>2116973.6859793793</v>
      </c>
      <c r="Z525" s="19">
        <f t="shared" si="737"/>
        <v>2084839.6859793796</v>
      </c>
      <c r="AA525" s="19">
        <f t="shared" si="737"/>
        <v>2052705.6859793796</v>
      </c>
      <c r="AB525" s="19">
        <f t="shared" si="737"/>
        <v>2020571.6859793796</v>
      </c>
      <c r="AC525" s="19">
        <f t="shared" si="737"/>
        <v>1988437.6859793647</v>
      </c>
      <c r="AD525" s="19">
        <f t="shared" si="737"/>
        <v>1956303.6859793498</v>
      </c>
      <c r="AE525" s="19">
        <f t="shared" si="737"/>
        <v>1924169.6859793647</v>
      </c>
      <c r="AF525" s="19">
        <f t="shared" si="737"/>
        <v>1892035.6859793647</v>
      </c>
      <c r="AG525" s="5"/>
      <c r="AH525" s="5"/>
      <c r="AI525" s="5"/>
      <c r="AJ525" s="5"/>
      <c r="AK525" s="5"/>
      <c r="AL525" s="5"/>
      <c r="AM525" s="5"/>
      <c r="AN525" s="5"/>
      <c r="AO525" s="5"/>
      <c r="AP525" s="5"/>
    </row>
    <row r="526" spans="2:42" ht="15" x14ac:dyDescent="0.25">
      <c r="B526" s="23" t="s">
        <v>44</v>
      </c>
      <c r="C526" s="19">
        <f>C527+C528+C529+C530+C531+C532+C533+C534</f>
        <v>0</v>
      </c>
      <c r="D526" s="19">
        <f t="shared" ref="D526:Q526" si="738">D527+D528+D529+D530+D531+D532+D533+D534</f>
        <v>0</v>
      </c>
      <c r="E526" s="19">
        <f t="shared" si="738"/>
        <v>37630.908000000054</v>
      </c>
      <c r="F526" s="19">
        <f t="shared" si="738"/>
        <v>75261.815999992425</v>
      </c>
      <c r="G526" s="19">
        <f t="shared" si="738"/>
        <v>112892.7239999997</v>
      </c>
      <c r="H526" s="19">
        <f t="shared" si="738"/>
        <v>150523.63200000674</v>
      </c>
      <c r="I526" s="19">
        <f t="shared" si="738"/>
        <v>188154.53999999911</v>
      </c>
      <c r="J526" s="19">
        <f t="shared" si="738"/>
        <v>225785.44799999148</v>
      </c>
      <c r="K526" s="19">
        <f t="shared" si="738"/>
        <v>263416.35599998385</v>
      </c>
      <c r="L526" s="19">
        <f t="shared" si="738"/>
        <v>301047.26399997622</v>
      </c>
      <c r="M526" s="19">
        <f t="shared" si="738"/>
        <v>338678.17199996859</v>
      </c>
      <c r="N526" s="19">
        <f t="shared" si="738"/>
        <v>376309.07999996096</v>
      </c>
      <c r="O526" s="19">
        <f t="shared" si="738"/>
        <v>413939.98799995333</v>
      </c>
      <c r="P526" s="19">
        <f t="shared" si="738"/>
        <v>451570.8959999457</v>
      </c>
      <c r="Q526" s="19">
        <f t="shared" si="738"/>
        <v>489201.80399993807</v>
      </c>
      <c r="R526" s="19">
        <f t="shared" ref="R526:AF526" si="739">R527+R528+R529+R530+R531+R532+R533+R534</f>
        <v>526832.71199993044</v>
      </c>
      <c r="S526" s="19">
        <f t="shared" si="739"/>
        <v>564463.61999992281</v>
      </c>
      <c r="T526" s="19">
        <f t="shared" si="739"/>
        <v>602094.52799991518</v>
      </c>
      <c r="U526" s="19">
        <f t="shared" si="739"/>
        <v>639725.43599990755</v>
      </c>
      <c r="V526" s="19">
        <f t="shared" si="739"/>
        <v>677356.34399989992</v>
      </c>
      <c r="W526" s="19">
        <f t="shared" si="739"/>
        <v>714987.25199989229</v>
      </c>
      <c r="X526" s="19">
        <f t="shared" si="739"/>
        <v>752618.15999988467</v>
      </c>
      <c r="Y526" s="19">
        <f t="shared" si="739"/>
        <v>790249.06799987704</v>
      </c>
      <c r="Z526" s="19">
        <f t="shared" si="739"/>
        <v>827879.97599986941</v>
      </c>
      <c r="AA526" s="19">
        <f t="shared" si="739"/>
        <v>865510.88399986178</v>
      </c>
      <c r="AB526" s="19">
        <f t="shared" si="739"/>
        <v>903141.79199985415</v>
      </c>
      <c r="AC526" s="19">
        <f t="shared" si="739"/>
        <v>940772.69999984652</v>
      </c>
      <c r="AD526" s="19">
        <f t="shared" si="739"/>
        <v>978403.60799983889</v>
      </c>
      <c r="AE526" s="19">
        <f t="shared" si="739"/>
        <v>1016034.5159998313</v>
      </c>
      <c r="AF526" s="19">
        <f t="shared" si="739"/>
        <v>1053665.4239998199</v>
      </c>
      <c r="AG526" s="5"/>
      <c r="AH526" s="5"/>
      <c r="AI526" s="5"/>
      <c r="AJ526" s="5"/>
      <c r="AK526" s="5"/>
      <c r="AL526" s="5"/>
      <c r="AM526" s="5"/>
      <c r="AN526" s="5"/>
      <c r="AO526" s="5"/>
      <c r="AP526" s="5"/>
    </row>
    <row r="527" spans="2:42" ht="15" x14ac:dyDescent="0.25">
      <c r="B527" s="8" t="s">
        <v>45</v>
      </c>
      <c r="C527" s="16">
        <f>C498-C469</f>
        <v>0</v>
      </c>
      <c r="D527" s="16">
        <f t="shared" ref="D527:Q527" si="740">D498-D469</f>
        <v>0</v>
      </c>
      <c r="E527" s="16">
        <f t="shared" si="740"/>
        <v>0</v>
      </c>
      <c r="F527" s="16">
        <f t="shared" si="740"/>
        <v>37630.907999992371</v>
      </c>
      <c r="G527" s="16">
        <f t="shared" si="740"/>
        <v>75261.815999999642</v>
      </c>
      <c r="H527" s="16">
        <f t="shared" si="740"/>
        <v>112892.72400000691</v>
      </c>
      <c r="I527" s="16">
        <f t="shared" si="740"/>
        <v>150523.63199999928</v>
      </c>
      <c r="J527" s="16">
        <f t="shared" si="740"/>
        <v>188154.53999999166</v>
      </c>
      <c r="K527" s="16">
        <f t="shared" si="740"/>
        <v>225785.44799998403</v>
      </c>
      <c r="L527" s="16">
        <f t="shared" si="740"/>
        <v>263416.3559999764</v>
      </c>
      <c r="M527" s="16">
        <f t="shared" si="740"/>
        <v>301047.26399996877</v>
      </c>
      <c r="N527" s="16">
        <f t="shared" si="740"/>
        <v>338678.17199996114</v>
      </c>
      <c r="O527" s="16">
        <f t="shared" si="740"/>
        <v>376309.07999995351</v>
      </c>
      <c r="P527" s="16">
        <f t="shared" si="740"/>
        <v>413939.98799994588</v>
      </c>
      <c r="Q527" s="16">
        <f t="shared" si="740"/>
        <v>451570.89599993825</v>
      </c>
      <c r="R527" s="16">
        <f t="shared" ref="R527:AF527" si="741">R498-R469</f>
        <v>489201.80399993062</v>
      </c>
      <c r="S527" s="16">
        <f t="shared" si="741"/>
        <v>526832.71199992299</v>
      </c>
      <c r="T527" s="16">
        <f t="shared" si="741"/>
        <v>564463.61999991536</v>
      </c>
      <c r="U527" s="16">
        <f t="shared" si="741"/>
        <v>602094.52799990773</v>
      </c>
      <c r="V527" s="16">
        <f t="shared" si="741"/>
        <v>639725.4359999001</v>
      </c>
      <c r="W527" s="16">
        <f t="shared" si="741"/>
        <v>677356.34399989247</v>
      </c>
      <c r="X527" s="16">
        <f t="shared" si="741"/>
        <v>714987.25199988484</v>
      </c>
      <c r="Y527" s="16">
        <f t="shared" si="741"/>
        <v>752618.15999987721</v>
      </c>
      <c r="Z527" s="16">
        <f t="shared" si="741"/>
        <v>790249.06799986959</v>
      </c>
      <c r="AA527" s="16">
        <f t="shared" si="741"/>
        <v>827879.97599986196</v>
      </c>
      <c r="AB527" s="16">
        <f t="shared" si="741"/>
        <v>865510.88399985433</v>
      </c>
      <c r="AC527" s="16">
        <f t="shared" si="741"/>
        <v>903141.7919998467</v>
      </c>
      <c r="AD527" s="16">
        <f t="shared" si="741"/>
        <v>940772.69999983907</v>
      </c>
      <c r="AE527" s="16">
        <f t="shared" si="741"/>
        <v>978403.60799983144</v>
      </c>
      <c r="AF527" s="16">
        <f t="shared" si="741"/>
        <v>1016034.5159998238</v>
      </c>
      <c r="AG527" s="5"/>
      <c r="AH527" s="5"/>
      <c r="AI527" s="5"/>
      <c r="AJ527" s="5"/>
      <c r="AK527" s="5"/>
      <c r="AL527" s="5"/>
      <c r="AM527" s="5"/>
      <c r="AN527" s="5"/>
      <c r="AO527" s="5"/>
      <c r="AP527" s="5"/>
    </row>
    <row r="528" spans="2:42" ht="30" x14ac:dyDescent="0.25">
      <c r="B528" s="8" t="s">
        <v>46</v>
      </c>
      <c r="C528" s="16">
        <f t="shared" ref="C528:Q528" si="742">C499-C470</f>
        <v>0</v>
      </c>
      <c r="D528" s="16">
        <f t="shared" si="742"/>
        <v>0</v>
      </c>
      <c r="E528" s="16">
        <f t="shared" si="742"/>
        <v>0</v>
      </c>
      <c r="F528" s="16">
        <f t="shared" si="742"/>
        <v>0</v>
      </c>
      <c r="G528" s="16">
        <f t="shared" si="742"/>
        <v>0</v>
      </c>
      <c r="H528" s="16">
        <f t="shared" si="742"/>
        <v>0</v>
      </c>
      <c r="I528" s="16">
        <f t="shared" si="742"/>
        <v>0</v>
      </c>
      <c r="J528" s="16">
        <f t="shared" si="742"/>
        <v>0</v>
      </c>
      <c r="K528" s="16">
        <f t="shared" si="742"/>
        <v>0</v>
      </c>
      <c r="L528" s="16">
        <f t="shared" si="742"/>
        <v>0</v>
      </c>
      <c r="M528" s="16">
        <f t="shared" si="742"/>
        <v>0</v>
      </c>
      <c r="N528" s="16">
        <f t="shared" si="742"/>
        <v>0</v>
      </c>
      <c r="O528" s="16">
        <f t="shared" si="742"/>
        <v>0</v>
      </c>
      <c r="P528" s="16">
        <f t="shared" si="742"/>
        <v>0</v>
      </c>
      <c r="Q528" s="16">
        <f t="shared" si="742"/>
        <v>0</v>
      </c>
      <c r="R528" s="16">
        <f t="shared" ref="R528:AF528" si="743">R499-R470</f>
        <v>0</v>
      </c>
      <c r="S528" s="16">
        <f t="shared" si="743"/>
        <v>0</v>
      </c>
      <c r="T528" s="16">
        <f t="shared" si="743"/>
        <v>0</v>
      </c>
      <c r="U528" s="16">
        <f t="shared" si="743"/>
        <v>0</v>
      </c>
      <c r="V528" s="16">
        <f t="shared" si="743"/>
        <v>0</v>
      </c>
      <c r="W528" s="16">
        <f t="shared" si="743"/>
        <v>0</v>
      </c>
      <c r="X528" s="16">
        <f t="shared" si="743"/>
        <v>0</v>
      </c>
      <c r="Y528" s="16">
        <f t="shared" si="743"/>
        <v>0</v>
      </c>
      <c r="Z528" s="16">
        <f t="shared" si="743"/>
        <v>0</v>
      </c>
      <c r="AA528" s="16">
        <f t="shared" si="743"/>
        <v>0</v>
      </c>
      <c r="AB528" s="16">
        <f t="shared" si="743"/>
        <v>0</v>
      </c>
      <c r="AC528" s="16">
        <f t="shared" si="743"/>
        <v>0</v>
      </c>
      <c r="AD528" s="16">
        <f t="shared" si="743"/>
        <v>0</v>
      </c>
      <c r="AE528" s="16">
        <f t="shared" si="743"/>
        <v>0</v>
      </c>
      <c r="AF528" s="16">
        <f t="shared" si="743"/>
        <v>0</v>
      </c>
      <c r="AG528" s="5"/>
      <c r="AH528" s="5"/>
      <c r="AI528" s="5"/>
      <c r="AJ528" s="5"/>
      <c r="AK528" s="5"/>
      <c r="AL528" s="5"/>
      <c r="AM528" s="5"/>
      <c r="AN528" s="5"/>
      <c r="AO528" s="5"/>
      <c r="AP528" s="5"/>
    </row>
    <row r="529" spans="2:42" ht="15" x14ac:dyDescent="0.25">
      <c r="B529" s="8" t="s">
        <v>149</v>
      </c>
      <c r="C529" s="16">
        <f t="shared" ref="C529:Q529" si="744">C500-C471</f>
        <v>0</v>
      </c>
      <c r="D529" s="16">
        <f t="shared" si="744"/>
        <v>0</v>
      </c>
      <c r="E529" s="16">
        <f t="shared" si="744"/>
        <v>0</v>
      </c>
      <c r="F529" s="16">
        <f t="shared" si="744"/>
        <v>0</v>
      </c>
      <c r="G529" s="16">
        <f t="shared" si="744"/>
        <v>0</v>
      </c>
      <c r="H529" s="16">
        <f t="shared" si="744"/>
        <v>0</v>
      </c>
      <c r="I529" s="16">
        <f t="shared" si="744"/>
        <v>0</v>
      </c>
      <c r="J529" s="16">
        <f t="shared" si="744"/>
        <v>0</v>
      </c>
      <c r="K529" s="16">
        <f t="shared" si="744"/>
        <v>0</v>
      </c>
      <c r="L529" s="16">
        <f t="shared" si="744"/>
        <v>0</v>
      </c>
      <c r="M529" s="16">
        <f t="shared" si="744"/>
        <v>0</v>
      </c>
      <c r="N529" s="16">
        <f t="shared" si="744"/>
        <v>0</v>
      </c>
      <c r="O529" s="16">
        <f t="shared" si="744"/>
        <v>0</v>
      </c>
      <c r="P529" s="16">
        <f t="shared" si="744"/>
        <v>0</v>
      </c>
      <c r="Q529" s="16">
        <f t="shared" si="744"/>
        <v>0</v>
      </c>
      <c r="R529" s="16">
        <f t="shared" ref="R529:AF529" si="745">R500-R471</f>
        <v>0</v>
      </c>
      <c r="S529" s="16">
        <f t="shared" si="745"/>
        <v>0</v>
      </c>
      <c r="T529" s="16">
        <f t="shared" si="745"/>
        <v>0</v>
      </c>
      <c r="U529" s="16">
        <f t="shared" si="745"/>
        <v>0</v>
      </c>
      <c r="V529" s="16">
        <f t="shared" si="745"/>
        <v>0</v>
      </c>
      <c r="W529" s="16">
        <f t="shared" si="745"/>
        <v>0</v>
      </c>
      <c r="X529" s="16">
        <f t="shared" si="745"/>
        <v>0</v>
      </c>
      <c r="Y529" s="16">
        <f t="shared" si="745"/>
        <v>0</v>
      </c>
      <c r="Z529" s="16">
        <f t="shared" si="745"/>
        <v>0</v>
      </c>
      <c r="AA529" s="16">
        <f t="shared" si="745"/>
        <v>0</v>
      </c>
      <c r="AB529" s="16">
        <f t="shared" si="745"/>
        <v>0</v>
      </c>
      <c r="AC529" s="16">
        <f t="shared" si="745"/>
        <v>0</v>
      </c>
      <c r="AD529" s="16">
        <f t="shared" si="745"/>
        <v>0</v>
      </c>
      <c r="AE529" s="16">
        <f t="shared" si="745"/>
        <v>0</v>
      </c>
      <c r="AF529" s="16">
        <f t="shared" si="745"/>
        <v>0</v>
      </c>
      <c r="AG529" s="5"/>
      <c r="AH529" s="5"/>
      <c r="AI529" s="5"/>
      <c r="AJ529" s="5"/>
      <c r="AK529" s="5"/>
      <c r="AL529" s="5"/>
      <c r="AM529" s="5"/>
      <c r="AN529" s="5"/>
      <c r="AO529" s="5"/>
      <c r="AP529" s="5"/>
    </row>
    <row r="530" spans="2:42" ht="15" x14ac:dyDescent="0.25">
      <c r="B530" s="8" t="s">
        <v>47</v>
      </c>
      <c r="C530" s="16">
        <f t="shared" ref="C530:Q530" si="746">C501-C472</f>
        <v>0</v>
      </c>
      <c r="D530" s="16">
        <f t="shared" si="746"/>
        <v>0</v>
      </c>
      <c r="E530" s="16">
        <f t="shared" si="746"/>
        <v>0</v>
      </c>
      <c r="F530" s="16">
        <f t="shared" si="746"/>
        <v>0</v>
      </c>
      <c r="G530" s="16">
        <f t="shared" si="746"/>
        <v>0</v>
      </c>
      <c r="H530" s="16">
        <f t="shared" si="746"/>
        <v>0</v>
      </c>
      <c r="I530" s="16">
        <f t="shared" si="746"/>
        <v>0</v>
      </c>
      <c r="J530" s="16">
        <f t="shared" si="746"/>
        <v>0</v>
      </c>
      <c r="K530" s="16">
        <f t="shared" si="746"/>
        <v>0</v>
      </c>
      <c r="L530" s="16">
        <f t="shared" si="746"/>
        <v>0</v>
      </c>
      <c r="M530" s="16">
        <f t="shared" si="746"/>
        <v>0</v>
      </c>
      <c r="N530" s="16">
        <f t="shared" si="746"/>
        <v>0</v>
      </c>
      <c r="O530" s="16">
        <f t="shared" si="746"/>
        <v>0</v>
      </c>
      <c r="P530" s="16">
        <f t="shared" si="746"/>
        <v>0</v>
      </c>
      <c r="Q530" s="16">
        <f t="shared" si="746"/>
        <v>0</v>
      </c>
      <c r="R530" s="16">
        <f t="shared" ref="R530:AF530" si="747">R501-R472</f>
        <v>0</v>
      </c>
      <c r="S530" s="16">
        <f t="shared" si="747"/>
        <v>0</v>
      </c>
      <c r="T530" s="16">
        <f t="shared" si="747"/>
        <v>0</v>
      </c>
      <c r="U530" s="16">
        <f t="shared" si="747"/>
        <v>0</v>
      </c>
      <c r="V530" s="16">
        <f t="shared" si="747"/>
        <v>0</v>
      </c>
      <c r="W530" s="16">
        <f t="shared" si="747"/>
        <v>0</v>
      </c>
      <c r="X530" s="16">
        <f t="shared" si="747"/>
        <v>0</v>
      </c>
      <c r="Y530" s="16">
        <f t="shared" si="747"/>
        <v>0</v>
      </c>
      <c r="Z530" s="16">
        <f t="shared" si="747"/>
        <v>0</v>
      </c>
      <c r="AA530" s="16">
        <f t="shared" si="747"/>
        <v>0</v>
      </c>
      <c r="AB530" s="16">
        <f t="shared" si="747"/>
        <v>0</v>
      </c>
      <c r="AC530" s="16">
        <f t="shared" si="747"/>
        <v>0</v>
      </c>
      <c r="AD530" s="16">
        <f t="shared" si="747"/>
        <v>0</v>
      </c>
      <c r="AE530" s="16">
        <f t="shared" si="747"/>
        <v>0</v>
      </c>
      <c r="AF530" s="16">
        <f t="shared" si="747"/>
        <v>0</v>
      </c>
      <c r="AG530" s="5"/>
      <c r="AH530" s="5"/>
      <c r="AI530" s="5"/>
      <c r="AJ530" s="5"/>
      <c r="AK530" s="5"/>
      <c r="AL530" s="5"/>
      <c r="AM530" s="5"/>
      <c r="AN530" s="5"/>
      <c r="AO530" s="5"/>
      <c r="AP530" s="5"/>
    </row>
    <row r="531" spans="2:42" ht="15" x14ac:dyDescent="0.25">
      <c r="B531" s="8" t="s">
        <v>48</v>
      </c>
      <c r="C531" s="16">
        <f t="shared" ref="C531:Q531" si="748">C502-C473</f>
        <v>0</v>
      </c>
      <c r="D531" s="16">
        <f t="shared" si="748"/>
        <v>0</v>
      </c>
      <c r="E531" s="16">
        <f t="shared" si="748"/>
        <v>0</v>
      </c>
      <c r="F531" s="16">
        <f t="shared" si="748"/>
        <v>0</v>
      </c>
      <c r="G531" s="16">
        <f t="shared" si="748"/>
        <v>0</v>
      </c>
      <c r="H531" s="16">
        <f t="shared" si="748"/>
        <v>0</v>
      </c>
      <c r="I531" s="16">
        <f t="shared" si="748"/>
        <v>0</v>
      </c>
      <c r="J531" s="16">
        <f t="shared" si="748"/>
        <v>0</v>
      </c>
      <c r="K531" s="16">
        <f t="shared" si="748"/>
        <v>0</v>
      </c>
      <c r="L531" s="16">
        <f t="shared" si="748"/>
        <v>0</v>
      </c>
      <c r="M531" s="16">
        <f t="shared" si="748"/>
        <v>0</v>
      </c>
      <c r="N531" s="16">
        <f t="shared" si="748"/>
        <v>0</v>
      </c>
      <c r="O531" s="16">
        <f t="shared" si="748"/>
        <v>0</v>
      </c>
      <c r="P531" s="16">
        <f t="shared" si="748"/>
        <v>0</v>
      </c>
      <c r="Q531" s="16">
        <f t="shared" si="748"/>
        <v>0</v>
      </c>
      <c r="R531" s="16">
        <f t="shared" ref="R531:AF531" si="749">R502-R473</f>
        <v>0</v>
      </c>
      <c r="S531" s="16">
        <f t="shared" si="749"/>
        <v>0</v>
      </c>
      <c r="T531" s="16">
        <f t="shared" si="749"/>
        <v>0</v>
      </c>
      <c r="U531" s="16">
        <f t="shared" si="749"/>
        <v>0</v>
      </c>
      <c r="V531" s="16">
        <f t="shared" si="749"/>
        <v>0</v>
      </c>
      <c r="W531" s="16">
        <f t="shared" si="749"/>
        <v>0</v>
      </c>
      <c r="X531" s="16">
        <f t="shared" si="749"/>
        <v>0</v>
      </c>
      <c r="Y531" s="16">
        <f t="shared" si="749"/>
        <v>0</v>
      </c>
      <c r="Z531" s="16">
        <f t="shared" si="749"/>
        <v>0</v>
      </c>
      <c r="AA531" s="16">
        <f t="shared" si="749"/>
        <v>0</v>
      </c>
      <c r="AB531" s="16">
        <f t="shared" si="749"/>
        <v>0</v>
      </c>
      <c r="AC531" s="16">
        <f t="shared" si="749"/>
        <v>0</v>
      </c>
      <c r="AD531" s="16">
        <f t="shared" si="749"/>
        <v>0</v>
      </c>
      <c r="AE531" s="16">
        <f t="shared" si="749"/>
        <v>0</v>
      </c>
      <c r="AF531" s="16">
        <f t="shared" si="749"/>
        <v>0</v>
      </c>
      <c r="AG531" s="5"/>
      <c r="AH531" s="5"/>
      <c r="AI531" s="5"/>
      <c r="AJ531" s="5"/>
      <c r="AK531" s="5"/>
      <c r="AL531" s="5"/>
      <c r="AM531" s="5"/>
      <c r="AN531" s="5"/>
      <c r="AO531" s="5"/>
      <c r="AP531" s="5"/>
    </row>
    <row r="532" spans="2:42" ht="15" x14ac:dyDescent="0.25">
      <c r="B532" s="8" t="s">
        <v>49</v>
      </c>
      <c r="C532" s="16">
        <f t="shared" ref="C532:Q532" si="750">C503-C474</f>
        <v>0</v>
      </c>
      <c r="D532" s="16">
        <f t="shared" si="750"/>
        <v>0</v>
      </c>
      <c r="E532" s="16">
        <f t="shared" si="750"/>
        <v>0</v>
      </c>
      <c r="F532" s="16">
        <f t="shared" si="750"/>
        <v>0</v>
      </c>
      <c r="G532" s="16">
        <f t="shared" si="750"/>
        <v>0</v>
      </c>
      <c r="H532" s="16">
        <f t="shared" si="750"/>
        <v>0</v>
      </c>
      <c r="I532" s="16">
        <f t="shared" si="750"/>
        <v>0</v>
      </c>
      <c r="J532" s="16">
        <f t="shared" si="750"/>
        <v>0</v>
      </c>
      <c r="K532" s="16">
        <f t="shared" si="750"/>
        <v>0</v>
      </c>
      <c r="L532" s="16">
        <f t="shared" si="750"/>
        <v>0</v>
      </c>
      <c r="M532" s="16">
        <f t="shared" si="750"/>
        <v>0</v>
      </c>
      <c r="N532" s="16">
        <f t="shared" si="750"/>
        <v>0</v>
      </c>
      <c r="O532" s="16">
        <f t="shared" si="750"/>
        <v>0</v>
      </c>
      <c r="P532" s="16">
        <f t="shared" si="750"/>
        <v>0</v>
      </c>
      <c r="Q532" s="16">
        <f t="shared" si="750"/>
        <v>0</v>
      </c>
      <c r="R532" s="16">
        <f t="shared" ref="R532:AF532" si="751">R503-R474</f>
        <v>0</v>
      </c>
      <c r="S532" s="16">
        <f t="shared" si="751"/>
        <v>0</v>
      </c>
      <c r="T532" s="16">
        <f t="shared" si="751"/>
        <v>0</v>
      </c>
      <c r="U532" s="16">
        <f t="shared" si="751"/>
        <v>0</v>
      </c>
      <c r="V532" s="16">
        <f t="shared" si="751"/>
        <v>0</v>
      </c>
      <c r="W532" s="16">
        <f t="shared" si="751"/>
        <v>0</v>
      </c>
      <c r="X532" s="16">
        <f t="shared" si="751"/>
        <v>0</v>
      </c>
      <c r="Y532" s="16">
        <f t="shared" si="751"/>
        <v>0</v>
      </c>
      <c r="Z532" s="16">
        <f t="shared" si="751"/>
        <v>0</v>
      </c>
      <c r="AA532" s="16">
        <f t="shared" si="751"/>
        <v>0</v>
      </c>
      <c r="AB532" s="16">
        <f t="shared" si="751"/>
        <v>0</v>
      </c>
      <c r="AC532" s="16">
        <f t="shared" si="751"/>
        <v>0</v>
      </c>
      <c r="AD532" s="16">
        <f t="shared" si="751"/>
        <v>0</v>
      </c>
      <c r="AE532" s="16">
        <f t="shared" si="751"/>
        <v>0</v>
      </c>
      <c r="AF532" s="16">
        <f t="shared" si="751"/>
        <v>0</v>
      </c>
      <c r="AG532" s="5"/>
      <c r="AH532" s="5"/>
      <c r="AI532" s="5"/>
      <c r="AJ532" s="5"/>
      <c r="AK532" s="5"/>
      <c r="AL532" s="5"/>
      <c r="AM532" s="5"/>
      <c r="AN532" s="5"/>
      <c r="AO532" s="5"/>
      <c r="AP532" s="5"/>
    </row>
    <row r="533" spans="2:42" ht="15" x14ac:dyDescent="0.25">
      <c r="B533" s="8" t="s">
        <v>50</v>
      </c>
      <c r="C533" s="16">
        <f t="shared" ref="C533:Q533" si="752">C504-C475</f>
        <v>0</v>
      </c>
      <c r="D533" s="16">
        <f t="shared" si="752"/>
        <v>0</v>
      </c>
      <c r="E533" s="16">
        <f t="shared" si="752"/>
        <v>37630.908000000054</v>
      </c>
      <c r="F533" s="16">
        <f t="shared" si="752"/>
        <v>37630.908000000054</v>
      </c>
      <c r="G533" s="16">
        <f t="shared" si="752"/>
        <v>37630.908000000054</v>
      </c>
      <c r="H533" s="16">
        <f t="shared" si="752"/>
        <v>37630.907999999821</v>
      </c>
      <c r="I533" s="16">
        <f t="shared" si="752"/>
        <v>37630.907999999821</v>
      </c>
      <c r="J533" s="16">
        <f t="shared" si="752"/>
        <v>37630.907999999821</v>
      </c>
      <c r="K533" s="16">
        <f t="shared" si="752"/>
        <v>37630.907999999821</v>
      </c>
      <c r="L533" s="16">
        <f t="shared" si="752"/>
        <v>37630.907999999821</v>
      </c>
      <c r="M533" s="16">
        <f t="shared" si="752"/>
        <v>37630.907999999821</v>
      </c>
      <c r="N533" s="16">
        <f t="shared" si="752"/>
        <v>37630.907999999821</v>
      </c>
      <c r="O533" s="16">
        <f t="shared" si="752"/>
        <v>37630.907999999821</v>
      </c>
      <c r="P533" s="16">
        <f t="shared" si="752"/>
        <v>37630.907999999821</v>
      </c>
      <c r="Q533" s="16">
        <f t="shared" si="752"/>
        <v>37630.907999999821</v>
      </c>
      <c r="R533" s="16">
        <f t="shared" ref="R533:AF533" si="753">R504-R475</f>
        <v>37630.907999999821</v>
      </c>
      <c r="S533" s="16">
        <f t="shared" si="753"/>
        <v>37630.907999999821</v>
      </c>
      <c r="T533" s="16">
        <f t="shared" si="753"/>
        <v>37630.907999999821</v>
      </c>
      <c r="U533" s="16">
        <f t="shared" si="753"/>
        <v>37630.907999999821</v>
      </c>
      <c r="V533" s="16">
        <f t="shared" si="753"/>
        <v>37630.907999999821</v>
      </c>
      <c r="W533" s="16">
        <f t="shared" si="753"/>
        <v>37630.907999999821</v>
      </c>
      <c r="X533" s="16">
        <f t="shared" si="753"/>
        <v>37630.907999999821</v>
      </c>
      <c r="Y533" s="16">
        <f t="shared" si="753"/>
        <v>37630.907999999821</v>
      </c>
      <c r="Z533" s="16">
        <f t="shared" si="753"/>
        <v>37630.907999999821</v>
      </c>
      <c r="AA533" s="16">
        <f t="shared" si="753"/>
        <v>37630.907999999821</v>
      </c>
      <c r="AB533" s="16">
        <f t="shared" si="753"/>
        <v>37630.907999999821</v>
      </c>
      <c r="AC533" s="16">
        <f t="shared" si="753"/>
        <v>37630.907999999821</v>
      </c>
      <c r="AD533" s="16">
        <f t="shared" si="753"/>
        <v>37630.907999999821</v>
      </c>
      <c r="AE533" s="16">
        <f t="shared" si="753"/>
        <v>37630.907999999821</v>
      </c>
      <c r="AF533" s="16">
        <f t="shared" si="753"/>
        <v>37630.907999996096</v>
      </c>
      <c r="AG533" s="5"/>
      <c r="AH533" s="5"/>
      <c r="AI533" s="5"/>
      <c r="AJ533" s="5"/>
      <c r="AK533" s="5"/>
      <c r="AL533" s="5"/>
      <c r="AM533" s="5"/>
      <c r="AN533" s="5"/>
      <c r="AO533" s="5"/>
      <c r="AP533" s="5"/>
    </row>
    <row r="534" spans="2:42" ht="30" x14ac:dyDescent="0.25">
      <c r="B534" s="8" t="s">
        <v>51</v>
      </c>
      <c r="C534" s="16">
        <f t="shared" ref="C534:Q534" si="754">C505-C476</f>
        <v>0</v>
      </c>
      <c r="D534" s="16">
        <f t="shared" si="754"/>
        <v>0</v>
      </c>
      <c r="E534" s="16">
        <f t="shared" si="754"/>
        <v>0</v>
      </c>
      <c r="F534" s="16">
        <f t="shared" si="754"/>
        <v>0</v>
      </c>
      <c r="G534" s="16">
        <f t="shared" si="754"/>
        <v>0</v>
      </c>
      <c r="H534" s="16">
        <f t="shared" si="754"/>
        <v>0</v>
      </c>
      <c r="I534" s="16">
        <f t="shared" si="754"/>
        <v>0</v>
      </c>
      <c r="J534" s="16">
        <f t="shared" si="754"/>
        <v>0</v>
      </c>
      <c r="K534" s="16">
        <f t="shared" si="754"/>
        <v>0</v>
      </c>
      <c r="L534" s="16">
        <f t="shared" si="754"/>
        <v>0</v>
      </c>
      <c r="M534" s="16">
        <f t="shared" si="754"/>
        <v>0</v>
      </c>
      <c r="N534" s="16">
        <f t="shared" si="754"/>
        <v>0</v>
      </c>
      <c r="O534" s="16">
        <f t="shared" si="754"/>
        <v>0</v>
      </c>
      <c r="P534" s="16">
        <f t="shared" si="754"/>
        <v>0</v>
      </c>
      <c r="Q534" s="16">
        <f t="shared" si="754"/>
        <v>0</v>
      </c>
      <c r="R534" s="16">
        <f t="shared" ref="R534:AF534" si="755">R505-R476</f>
        <v>0</v>
      </c>
      <c r="S534" s="16">
        <f t="shared" si="755"/>
        <v>0</v>
      </c>
      <c r="T534" s="16">
        <f t="shared" si="755"/>
        <v>0</v>
      </c>
      <c r="U534" s="16">
        <f t="shared" si="755"/>
        <v>0</v>
      </c>
      <c r="V534" s="16">
        <f t="shared" si="755"/>
        <v>0</v>
      </c>
      <c r="W534" s="16">
        <f t="shared" si="755"/>
        <v>0</v>
      </c>
      <c r="X534" s="16">
        <f t="shared" si="755"/>
        <v>0</v>
      </c>
      <c r="Y534" s="16">
        <f t="shared" si="755"/>
        <v>0</v>
      </c>
      <c r="Z534" s="16">
        <f t="shared" si="755"/>
        <v>0</v>
      </c>
      <c r="AA534" s="16">
        <f t="shared" si="755"/>
        <v>0</v>
      </c>
      <c r="AB534" s="16">
        <f t="shared" si="755"/>
        <v>0</v>
      </c>
      <c r="AC534" s="16">
        <f t="shared" si="755"/>
        <v>0</v>
      </c>
      <c r="AD534" s="16">
        <f t="shared" si="755"/>
        <v>0</v>
      </c>
      <c r="AE534" s="16">
        <f t="shared" si="755"/>
        <v>0</v>
      </c>
      <c r="AF534" s="16">
        <f t="shared" si="755"/>
        <v>0</v>
      </c>
      <c r="AG534" s="5"/>
      <c r="AH534" s="5"/>
      <c r="AI534" s="5"/>
      <c r="AJ534" s="5"/>
      <c r="AK534" s="5"/>
      <c r="AL534" s="5"/>
      <c r="AM534" s="5"/>
      <c r="AN534" s="5"/>
      <c r="AO534" s="5"/>
      <c r="AP534" s="5"/>
    </row>
    <row r="535" spans="2:42" ht="30" x14ac:dyDescent="0.25">
      <c r="B535" s="23" t="s">
        <v>52</v>
      </c>
      <c r="C535" s="19">
        <f>C536+C537+C538+C539</f>
        <v>253690.57454545452</v>
      </c>
      <c r="D535" s="19">
        <f t="shared" ref="D535:Q535" si="756">D536+D537+D538+D539</f>
        <v>2790596.32</v>
      </c>
      <c r="E535" s="19">
        <f t="shared" si="756"/>
        <v>2722022.7779793814</v>
      </c>
      <c r="F535" s="19">
        <f t="shared" si="756"/>
        <v>2652257.8699793816</v>
      </c>
      <c r="G535" s="19">
        <f t="shared" si="756"/>
        <v>2582492.9619793817</v>
      </c>
      <c r="H535" s="19">
        <f t="shared" si="756"/>
        <v>2512728.0539793819</v>
      </c>
      <c r="I535" s="19">
        <f t="shared" si="756"/>
        <v>2442963.1459793821</v>
      </c>
      <c r="J535" s="19">
        <f t="shared" si="756"/>
        <v>2373198.2379793823</v>
      </c>
      <c r="K535" s="19">
        <f t="shared" si="756"/>
        <v>2303433.3299793825</v>
      </c>
      <c r="L535" s="19">
        <f t="shared" si="756"/>
        <v>2233668.4219793826</v>
      </c>
      <c r="M535" s="19">
        <f t="shared" si="756"/>
        <v>2163903.5139793828</v>
      </c>
      <c r="N535" s="19">
        <f t="shared" si="756"/>
        <v>2094138.6059793828</v>
      </c>
      <c r="O535" s="19">
        <f t="shared" si="756"/>
        <v>2024373.6979793827</v>
      </c>
      <c r="P535" s="19">
        <f t="shared" si="756"/>
        <v>1954608.7899793827</v>
      </c>
      <c r="Q535" s="19">
        <f t="shared" si="756"/>
        <v>1884843.8819793828</v>
      </c>
      <c r="R535" s="19">
        <f t="shared" ref="R535:AF535" si="757">R536+R537+R538+R539</f>
        <v>1815078.9739793828</v>
      </c>
      <c r="S535" s="19">
        <f t="shared" si="757"/>
        <v>1745314.0659793825</v>
      </c>
      <c r="T535" s="19">
        <f t="shared" si="757"/>
        <v>1675549.1579793824</v>
      </c>
      <c r="U535" s="19">
        <f t="shared" si="757"/>
        <v>1605784.2499793824</v>
      </c>
      <c r="V535" s="19">
        <f t="shared" si="757"/>
        <v>1536019.3419793823</v>
      </c>
      <c r="W535" s="19">
        <f t="shared" si="757"/>
        <v>1466254.4339793823</v>
      </c>
      <c r="X535" s="19">
        <f t="shared" si="757"/>
        <v>1396489.5259793827</v>
      </c>
      <c r="Y535" s="19">
        <f t="shared" si="757"/>
        <v>1326724.6179793822</v>
      </c>
      <c r="Z535" s="19">
        <f t="shared" si="757"/>
        <v>1256959.7099793821</v>
      </c>
      <c r="AA535" s="19">
        <f t="shared" si="757"/>
        <v>1187194.8019793821</v>
      </c>
      <c r="AB535" s="19">
        <f t="shared" si="757"/>
        <v>1117429.893979382</v>
      </c>
      <c r="AC535" s="19">
        <f t="shared" si="757"/>
        <v>1047664.9859793819</v>
      </c>
      <c r="AD535" s="19">
        <f t="shared" si="757"/>
        <v>977900.07797938189</v>
      </c>
      <c r="AE535" s="19">
        <f t="shared" si="757"/>
        <v>908135.16997938184</v>
      </c>
      <c r="AF535" s="19">
        <f t="shared" si="757"/>
        <v>838370.26197938225</v>
      </c>
      <c r="AG535" s="5"/>
      <c r="AH535" s="5"/>
      <c r="AI535" s="5"/>
      <c r="AJ535" s="5"/>
      <c r="AK535" s="5"/>
      <c r="AL535" s="5"/>
      <c r="AM535" s="5"/>
      <c r="AN535" s="5"/>
      <c r="AO535" s="5"/>
      <c r="AP535" s="5"/>
    </row>
    <row r="536" spans="2:42" ht="15" x14ac:dyDescent="0.25">
      <c r="B536" s="8" t="s">
        <v>53</v>
      </c>
      <c r="C536" s="16">
        <f>C507-C478</f>
        <v>0</v>
      </c>
      <c r="D536" s="16">
        <f t="shared" ref="D536:Q536" si="758">D507-D478</f>
        <v>0</v>
      </c>
      <c r="E536" s="16">
        <f t="shared" si="758"/>
        <v>0</v>
      </c>
      <c r="F536" s="16">
        <f t="shared" si="758"/>
        <v>0</v>
      </c>
      <c r="G536" s="16">
        <f t="shared" si="758"/>
        <v>0</v>
      </c>
      <c r="H536" s="16">
        <f t="shared" si="758"/>
        <v>0</v>
      </c>
      <c r="I536" s="16">
        <f t="shared" si="758"/>
        <v>0</v>
      </c>
      <c r="J536" s="16">
        <f t="shared" si="758"/>
        <v>0</v>
      </c>
      <c r="K536" s="16">
        <f t="shared" si="758"/>
        <v>0</v>
      </c>
      <c r="L536" s="16">
        <f t="shared" si="758"/>
        <v>0</v>
      </c>
      <c r="M536" s="16">
        <f t="shared" si="758"/>
        <v>0</v>
      </c>
      <c r="N536" s="16">
        <f t="shared" si="758"/>
        <v>0</v>
      </c>
      <c r="O536" s="16">
        <f t="shared" si="758"/>
        <v>0</v>
      </c>
      <c r="P536" s="16">
        <f t="shared" si="758"/>
        <v>0</v>
      </c>
      <c r="Q536" s="16">
        <f t="shared" si="758"/>
        <v>0</v>
      </c>
      <c r="R536" s="16">
        <f t="shared" ref="R536:AF536" si="759">R507-R478</f>
        <v>0</v>
      </c>
      <c r="S536" s="16">
        <f t="shared" si="759"/>
        <v>0</v>
      </c>
      <c r="T536" s="16">
        <f t="shared" si="759"/>
        <v>0</v>
      </c>
      <c r="U536" s="16">
        <f t="shared" si="759"/>
        <v>0</v>
      </c>
      <c r="V536" s="16">
        <f t="shared" si="759"/>
        <v>0</v>
      </c>
      <c r="W536" s="16">
        <f t="shared" si="759"/>
        <v>0</v>
      </c>
      <c r="X536" s="16">
        <f t="shared" si="759"/>
        <v>0</v>
      </c>
      <c r="Y536" s="16">
        <f t="shared" si="759"/>
        <v>0</v>
      </c>
      <c r="Z536" s="16">
        <f t="shared" si="759"/>
        <v>0</v>
      </c>
      <c r="AA536" s="16">
        <f t="shared" si="759"/>
        <v>0</v>
      </c>
      <c r="AB536" s="16">
        <f t="shared" si="759"/>
        <v>0</v>
      </c>
      <c r="AC536" s="16">
        <f t="shared" si="759"/>
        <v>0</v>
      </c>
      <c r="AD536" s="16">
        <f t="shared" si="759"/>
        <v>0</v>
      </c>
      <c r="AE536" s="16">
        <f t="shared" si="759"/>
        <v>0</v>
      </c>
      <c r="AF536" s="16">
        <f t="shared" si="759"/>
        <v>0</v>
      </c>
      <c r="AG536" s="5"/>
      <c r="AH536" s="5"/>
      <c r="AI536" s="5"/>
      <c r="AJ536" s="5"/>
      <c r="AK536" s="5"/>
      <c r="AL536" s="5"/>
      <c r="AM536" s="5"/>
      <c r="AN536" s="5"/>
      <c r="AO536" s="5"/>
      <c r="AP536" s="5"/>
    </row>
    <row r="537" spans="2:42" ht="15" x14ac:dyDescent="0.25">
      <c r="B537" s="8" t="s">
        <v>54</v>
      </c>
      <c r="C537" s="16">
        <f t="shared" ref="C537:Q537" si="760">C508-C479</f>
        <v>0</v>
      </c>
      <c r="D537" s="16">
        <f t="shared" si="760"/>
        <v>0</v>
      </c>
      <c r="E537" s="16">
        <f t="shared" si="760"/>
        <v>0</v>
      </c>
      <c r="F537" s="16">
        <f t="shared" si="760"/>
        <v>0</v>
      </c>
      <c r="G537" s="16">
        <f t="shared" si="760"/>
        <v>0</v>
      </c>
      <c r="H537" s="16">
        <f t="shared" si="760"/>
        <v>0</v>
      </c>
      <c r="I537" s="16">
        <f t="shared" si="760"/>
        <v>0</v>
      </c>
      <c r="J537" s="16">
        <f t="shared" si="760"/>
        <v>0</v>
      </c>
      <c r="K537" s="16">
        <f t="shared" si="760"/>
        <v>0</v>
      </c>
      <c r="L537" s="16">
        <f t="shared" si="760"/>
        <v>0</v>
      </c>
      <c r="M537" s="16">
        <f t="shared" si="760"/>
        <v>0</v>
      </c>
      <c r="N537" s="16">
        <f t="shared" si="760"/>
        <v>0</v>
      </c>
      <c r="O537" s="16">
        <f t="shared" si="760"/>
        <v>0</v>
      </c>
      <c r="P537" s="16">
        <f t="shared" si="760"/>
        <v>0</v>
      </c>
      <c r="Q537" s="16">
        <f t="shared" si="760"/>
        <v>0</v>
      </c>
      <c r="R537" s="16">
        <f t="shared" ref="R537:AF537" si="761">R508-R479</f>
        <v>0</v>
      </c>
      <c r="S537" s="16">
        <f t="shared" si="761"/>
        <v>0</v>
      </c>
      <c r="T537" s="16">
        <f t="shared" si="761"/>
        <v>0</v>
      </c>
      <c r="U537" s="16">
        <f t="shared" si="761"/>
        <v>0</v>
      </c>
      <c r="V537" s="16">
        <f t="shared" si="761"/>
        <v>0</v>
      </c>
      <c r="W537" s="16">
        <f t="shared" si="761"/>
        <v>0</v>
      </c>
      <c r="X537" s="16">
        <f t="shared" si="761"/>
        <v>0</v>
      </c>
      <c r="Y537" s="16">
        <f t="shared" si="761"/>
        <v>0</v>
      </c>
      <c r="Z537" s="16">
        <f t="shared" si="761"/>
        <v>0</v>
      </c>
      <c r="AA537" s="16">
        <f t="shared" si="761"/>
        <v>0</v>
      </c>
      <c r="AB537" s="16">
        <f t="shared" si="761"/>
        <v>0</v>
      </c>
      <c r="AC537" s="16">
        <f t="shared" si="761"/>
        <v>0</v>
      </c>
      <c r="AD537" s="16">
        <f t="shared" si="761"/>
        <v>0</v>
      </c>
      <c r="AE537" s="16">
        <f t="shared" si="761"/>
        <v>0</v>
      </c>
      <c r="AF537" s="16">
        <f t="shared" si="761"/>
        <v>0</v>
      </c>
      <c r="AG537" s="5"/>
      <c r="AH537" s="5"/>
      <c r="AI537" s="5"/>
      <c r="AJ537" s="5"/>
      <c r="AK537" s="5"/>
      <c r="AL537" s="5"/>
      <c r="AM537" s="5"/>
      <c r="AN537" s="5"/>
      <c r="AO537" s="5"/>
      <c r="AP537" s="5"/>
    </row>
    <row r="538" spans="2:42" ht="15" x14ac:dyDescent="0.25">
      <c r="B538" s="8" t="s">
        <v>55</v>
      </c>
      <c r="C538" s="16">
        <f t="shared" ref="C538:Q538" si="762">C509-C480</f>
        <v>0</v>
      </c>
      <c r="D538" s="16">
        <f t="shared" si="762"/>
        <v>0</v>
      </c>
      <c r="E538" s="16">
        <f t="shared" si="762"/>
        <v>1191.3659793813713</v>
      </c>
      <c r="F538" s="16">
        <f t="shared" si="762"/>
        <v>1191.3659793813713</v>
      </c>
      <c r="G538" s="16">
        <f t="shared" si="762"/>
        <v>1191.3659793816041</v>
      </c>
      <c r="H538" s="16">
        <f t="shared" si="762"/>
        <v>1191.3659793816041</v>
      </c>
      <c r="I538" s="16">
        <f t="shared" si="762"/>
        <v>1191.3659793813713</v>
      </c>
      <c r="J538" s="16">
        <f t="shared" si="762"/>
        <v>1191.3659793816041</v>
      </c>
      <c r="K538" s="16">
        <f t="shared" si="762"/>
        <v>1191.3659793813713</v>
      </c>
      <c r="L538" s="16">
        <f t="shared" si="762"/>
        <v>1191.3659793816041</v>
      </c>
      <c r="M538" s="16">
        <f t="shared" si="762"/>
        <v>1191.3659793813713</v>
      </c>
      <c r="N538" s="16">
        <f t="shared" si="762"/>
        <v>1191.3659793813713</v>
      </c>
      <c r="O538" s="16">
        <f t="shared" si="762"/>
        <v>1191.3659793813713</v>
      </c>
      <c r="P538" s="16">
        <f t="shared" si="762"/>
        <v>1191.3659793813713</v>
      </c>
      <c r="Q538" s="16">
        <f t="shared" si="762"/>
        <v>1191.3659793816041</v>
      </c>
      <c r="R538" s="16">
        <f t="shared" ref="R538:AF538" si="763">R509-R480</f>
        <v>1191.3659793816041</v>
      </c>
      <c r="S538" s="16">
        <f t="shared" si="763"/>
        <v>1191.3659793813713</v>
      </c>
      <c r="T538" s="16">
        <f t="shared" si="763"/>
        <v>1191.3659793813713</v>
      </c>
      <c r="U538" s="16">
        <f t="shared" si="763"/>
        <v>1191.3659793813713</v>
      </c>
      <c r="V538" s="16">
        <f t="shared" si="763"/>
        <v>1191.3659793813713</v>
      </c>
      <c r="W538" s="16">
        <f t="shared" si="763"/>
        <v>1191.3659793813713</v>
      </c>
      <c r="X538" s="16">
        <f t="shared" si="763"/>
        <v>1191.365979381837</v>
      </c>
      <c r="Y538" s="16">
        <f t="shared" si="763"/>
        <v>1191.3659793813713</v>
      </c>
      <c r="Z538" s="16">
        <f t="shared" si="763"/>
        <v>1191.3659793813713</v>
      </c>
      <c r="AA538" s="16">
        <f t="shared" si="763"/>
        <v>1191.3659793813713</v>
      </c>
      <c r="AB538" s="16">
        <f t="shared" si="763"/>
        <v>1191.3659793813713</v>
      </c>
      <c r="AC538" s="16">
        <f t="shared" si="763"/>
        <v>1191.3659793813713</v>
      </c>
      <c r="AD538" s="16">
        <f t="shared" si="763"/>
        <v>1191.3659793813713</v>
      </c>
      <c r="AE538" s="16">
        <f t="shared" si="763"/>
        <v>1191.3659793813713</v>
      </c>
      <c r="AF538" s="16">
        <f t="shared" si="763"/>
        <v>1191.365979381837</v>
      </c>
      <c r="AG538" s="5"/>
      <c r="AH538" s="5"/>
      <c r="AI538" s="5"/>
      <c r="AJ538" s="5"/>
      <c r="AK538" s="5"/>
      <c r="AL538" s="5"/>
      <c r="AM538" s="5"/>
      <c r="AN538" s="5"/>
      <c r="AO538" s="5"/>
      <c r="AP538" s="5"/>
    </row>
    <row r="539" spans="2:42" ht="15" x14ac:dyDescent="0.25">
      <c r="B539" s="8" t="s">
        <v>56</v>
      </c>
      <c r="C539" s="16">
        <f t="shared" ref="C539:Q539" si="764">C510-C481</f>
        <v>253690.57454545452</v>
      </c>
      <c r="D539" s="16">
        <f t="shared" si="764"/>
        <v>2790596.32</v>
      </c>
      <c r="E539" s="16">
        <f t="shared" si="764"/>
        <v>2720831.412</v>
      </c>
      <c r="F539" s="16">
        <f t="shared" si="764"/>
        <v>2651066.5040000002</v>
      </c>
      <c r="G539" s="16">
        <f t="shared" si="764"/>
        <v>2581301.5960000004</v>
      </c>
      <c r="H539" s="16">
        <f t="shared" si="764"/>
        <v>2511536.6880000005</v>
      </c>
      <c r="I539" s="16">
        <f t="shared" si="764"/>
        <v>2441771.7800000007</v>
      </c>
      <c r="J539" s="16">
        <f t="shared" si="764"/>
        <v>2372006.8720000009</v>
      </c>
      <c r="K539" s="16">
        <f t="shared" si="764"/>
        <v>2302241.9640000011</v>
      </c>
      <c r="L539" s="16">
        <f t="shared" si="764"/>
        <v>2232477.0560000013</v>
      </c>
      <c r="M539" s="16">
        <f t="shared" si="764"/>
        <v>2162712.1480000014</v>
      </c>
      <c r="N539" s="16">
        <f t="shared" si="764"/>
        <v>2092947.2400000014</v>
      </c>
      <c r="O539" s="16">
        <f t="shared" si="764"/>
        <v>2023182.3320000013</v>
      </c>
      <c r="P539" s="16">
        <f t="shared" si="764"/>
        <v>1953417.4240000013</v>
      </c>
      <c r="Q539" s="16">
        <f t="shared" si="764"/>
        <v>1883652.5160000012</v>
      </c>
      <c r="R539" s="16">
        <f t="shared" ref="R539:AF539" si="765">R510-R481</f>
        <v>1813887.6080000012</v>
      </c>
      <c r="S539" s="16">
        <f t="shared" si="765"/>
        <v>1744122.7000000011</v>
      </c>
      <c r="T539" s="16">
        <f t="shared" si="765"/>
        <v>1674357.7920000011</v>
      </c>
      <c r="U539" s="16">
        <f t="shared" si="765"/>
        <v>1604592.884000001</v>
      </c>
      <c r="V539" s="16">
        <f t="shared" si="765"/>
        <v>1534827.976000001</v>
      </c>
      <c r="W539" s="16">
        <f t="shared" si="765"/>
        <v>1465063.0680000009</v>
      </c>
      <c r="X539" s="16">
        <f t="shared" si="765"/>
        <v>1395298.1600000008</v>
      </c>
      <c r="Y539" s="16">
        <f t="shared" si="765"/>
        <v>1325533.2520000008</v>
      </c>
      <c r="Z539" s="16">
        <f t="shared" si="765"/>
        <v>1255768.3440000007</v>
      </c>
      <c r="AA539" s="16">
        <f t="shared" si="765"/>
        <v>1186003.4360000007</v>
      </c>
      <c r="AB539" s="16">
        <f t="shared" si="765"/>
        <v>1116238.5280000006</v>
      </c>
      <c r="AC539" s="16">
        <f t="shared" si="765"/>
        <v>1046473.6200000006</v>
      </c>
      <c r="AD539" s="16">
        <f t="shared" si="765"/>
        <v>976708.71200000052</v>
      </c>
      <c r="AE539" s="16">
        <f t="shared" si="765"/>
        <v>906943.80400000047</v>
      </c>
      <c r="AF539" s="16">
        <f t="shared" si="765"/>
        <v>837178.89600000042</v>
      </c>
      <c r="AG539" s="5"/>
      <c r="AH539" s="5"/>
      <c r="AI539" s="5"/>
      <c r="AJ539" s="5"/>
      <c r="AK539" s="5"/>
      <c r="AL539" s="5"/>
      <c r="AM539" s="5"/>
      <c r="AN539" s="5"/>
      <c r="AO539" s="5"/>
      <c r="AP539" s="5"/>
    </row>
    <row r="540" spans="2:42" ht="15" x14ac:dyDescent="0.25">
      <c r="B540" s="23" t="s">
        <v>57</v>
      </c>
      <c r="C540" s="19">
        <f>C526+C535</f>
        <v>253690.57454545452</v>
      </c>
      <c r="D540" s="19">
        <f t="shared" ref="D540:Q540" si="766">D526+D535</f>
        <v>2790596.32</v>
      </c>
      <c r="E540" s="19">
        <f t="shared" si="766"/>
        <v>2759653.6859793812</v>
      </c>
      <c r="F540" s="19">
        <f t="shared" si="766"/>
        <v>2727519.6859793738</v>
      </c>
      <c r="G540" s="19">
        <f t="shared" si="766"/>
        <v>2695385.6859793812</v>
      </c>
      <c r="H540" s="19">
        <f t="shared" si="766"/>
        <v>2663251.6859793887</v>
      </c>
      <c r="I540" s="19">
        <f t="shared" si="766"/>
        <v>2631117.6859793812</v>
      </c>
      <c r="J540" s="19">
        <f t="shared" si="766"/>
        <v>2598983.6859793738</v>
      </c>
      <c r="K540" s="19">
        <f t="shared" si="766"/>
        <v>2566849.6859793663</v>
      </c>
      <c r="L540" s="19">
        <f t="shared" si="766"/>
        <v>2534715.6859793589</v>
      </c>
      <c r="M540" s="19">
        <f t="shared" si="766"/>
        <v>2502581.6859793514</v>
      </c>
      <c r="N540" s="19">
        <f t="shared" si="766"/>
        <v>2470447.685979344</v>
      </c>
      <c r="O540" s="19">
        <f t="shared" si="766"/>
        <v>2438313.685979336</v>
      </c>
      <c r="P540" s="19">
        <f t="shared" si="766"/>
        <v>2406179.6859793281</v>
      </c>
      <c r="Q540" s="19">
        <f t="shared" si="766"/>
        <v>2374045.6859793207</v>
      </c>
      <c r="R540" s="19">
        <f t="shared" ref="R540:AF540" si="767">R526+R535</f>
        <v>2341911.6859793132</v>
      </c>
      <c r="S540" s="19">
        <f t="shared" si="767"/>
        <v>2309777.6859793053</v>
      </c>
      <c r="T540" s="19">
        <f t="shared" si="767"/>
        <v>2277643.6859792974</v>
      </c>
      <c r="U540" s="19">
        <f t="shared" si="767"/>
        <v>2245509.6859792899</v>
      </c>
      <c r="V540" s="19">
        <f t="shared" si="767"/>
        <v>2213375.6859792825</v>
      </c>
      <c r="W540" s="19">
        <f t="shared" si="767"/>
        <v>2181241.6859792746</v>
      </c>
      <c r="X540" s="19">
        <f t="shared" si="767"/>
        <v>2149107.6859792676</v>
      </c>
      <c r="Y540" s="19">
        <f t="shared" si="767"/>
        <v>2116973.6859792592</v>
      </c>
      <c r="Z540" s="19">
        <f t="shared" si="767"/>
        <v>2084839.6859792515</v>
      </c>
      <c r="AA540" s="19">
        <f t="shared" si="767"/>
        <v>2052705.6859792438</v>
      </c>
      <c r="AB540" s="19">
        <f t="shared" si="767"/>
        <v>2020571.6859792362</v>
      </c>
      <c r="AC540" s="19">
        <f t="shared" si="767"/>
        <v>1988437.6859792285</v>
      </c>
      <c r="AD540" s="19">
        <f t="shared" si="767"/>
        <v>1956303.6859792208</v>
      </c>
      <c r="AE540" s="19">
        <f t="shared" si="767"/>
        <v>1924169.6859792131</v>
      </c>
      <c r="AF540" s="19">
        <f t="shared" si="767"/>
        <v>1892035.6859792022</v>
      </c>
      <c r="AG540" s="5"/>
      <c r="AH540" s="5"/>
      <c r="AI540" s="5"/>
      <c r="AJ540" s="5"/>
      <c r="AK540" s="5"/>
      <c r="AL540" s="5"/>
      <c r="AM540" s="5"/>
      <c r="AN540" s="5"/>
      <c r="AO540" s="5"/>
      <c r="AP540" s="5"/>
    </row>
    <row r="541" spans="2:42" ht="15" x14ac:dyDescent="0.25">
      <c r="B541" s="5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5"/>
      <c r="AH541" s="5"/>
      <c r="AI541" s="5"/>
      <c r="AJ541" s="5"/>
      <c r="AK541" s="5"/>
      <c r="AL541" s="5"/>
      <c r="AM541" s="5"/>
      <c r="AN541" s="5"/>
      <c r="AO541" s="5"/>
      <c r="AP541" s="5"/>
    </row>
    <row r="542" spans="2:42" ht="15" x14ac:dyDescent="0.25">
      <c r="B542" s="4" t="s">
        <v>225</v>
      </c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</row>
    <row r="543" spans="2:42" ht="15" x14ac:dyDescent="0.25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</row>
    <row r="544" spans="2:42" ht="30" x14ac:dyDescent="0.25">
      <c r="B544" s="32" t="s">
        <v>133</v>
      </c>
      <c r="C544" s="7" t="str">
        <f>założenia!C17</f>
        <v>Rok n
2015</v>
      </c>
      <c r="D544" s="7" t="str">
        <f>założenia!D17</f>
        <v>Rok n+1
2016</v>
      </c>
      <c r="E544" s="7" t="str">
        <f>założenia!E17</f>
        <v>Rok n+2
2017</v>
      </c>
      <c r="F544" s="7" t="str">
        <f>założenia!F17</f>
        <v>Rok n+3
2018</v>
      </c>
      <c r="G544" s="7" t="str">
        <f>założenia!G17</f>
        <v>Rok n+4
2019</v>
      </c>
      <c r="H544" s="7" t="str">
        <f>założenia!H17</f>
        <v>Rok n+5
2020</v>
      </c>
      <c r="I544" s="7" t="str">
        <f>założenia!I17</f>
        <v>Rok n+6
2021</v>
      </c>
      <c r="J544" s="7" t="str">
        <f>założenia!J17</f>
        <v>Rok n+7
2022</v>
      </c>
      <c r="K544" s="7" t="str">
        <f>założenia!K17</f>
        <v>Rok n+8
2023</v>
      </c>
      <c r="L544" s="7" t="str">
        <f>założenia!L17</f>
        <v>Rok n+9
2024</v>
      </c>
      <c r="M544" s="7" t="str">
        <f>założenia!M17</f>
        <v>Rok n+10
2025</v>
      </c>
      <c r="N544" s="7" t="str">
        <f>założenia!N17</f>
        <v>Rok n+11
2026</v>
      </c>
      <c r="O544" s="7" t="str">
        <f>założenia!O17</f>
        <v>Rok n+12
2027</v>
      </c>
      <c r="P544" s="7" t="str">
        <f>założenia!P17</f>
        <v>Rok n+13
2028</v>
      </c>
      <c r="Q544" s="7" t="str">
        <f>założenia!Q17</f>
        <v>Rok n+14
2029</v>
      </c>
      <c r="R544" s="7" t="str">
        <f>założenia!R17</f>
        <v>Rok n+15
2030</v>
      </c>
      <c r="S544" s="7" t="str">
        <f>założenia!S17</f>
        <v>Rok n+16
2031</v>
      </c>
      <c r="T544" s="7" t="str">
        <f>założenia!T17</f>
        <v>Rok n+17
2032</v>
      </c>
      <c r="U544" s="7" t="str">
        <f>założenia!U17</f>
        <v>Rok n+18
2033</v>
      </c>
      <c r="V544" s="7" t="str">
        <f>założenia!V17</f>
        <v>Rok n+19
2034</v>
      </c>
      <c r="W544" s="7" t="str">
        <f>założenia!W17</f>
        <v>Rok n+20
2035</v>
      </c>
      <c r="X544" s="7" t="str">
        <f>założenia!X17</f>
        <v>Rok n+21
2036</v>
      </c>
      <c r="Y544" s="7" t="str">
        <f>założenia!Y17</f>
        <v>Rok n+22
2037</v>
      </c>
      <c r="Z544" s="7" t="str">
        <f>założenia!Z17</f>
        <v>Rok n+23
2038</v>
      </c>
      <c r="AA544" s="7" t="str">
        <f>założenia!AA17</f>
        <v>Rok n+24
2039</v>
      </c>
      <c r="AB544" s="7" t="str">
        <f>założenia!AB17</f>
        <v>Rok n+25
2040</v>
      </c>
      <c r="AC544" s="7" t="str">
        <f>założenia!AC17</f>
        <v>Rok n+26
2041</v>
      </c>
      <c r="AD544" s="7" t="str">
        <f>założenia!AD17</f>
        <v>Rok n+27
2042</v>
      </c>
      <c r="AE544" s="7" t="str">
        <f>założenia!AE17</f>
        <v>Rok n+28
2043</v>
      </c>
      <c r="AF544" s="7" t="str">
        <f>założenia!AF17</f>
        <v>Rok n+29
2044</v>
      </c>
      <c r="AG544" s="5"/>
      <c r="AH544" s="5"/>
      <c r="AI544" s="5"/>
      <c r="AJ544" s="5"/>
      <c r="AK544" s="5"/>
      <c r="AL544" s="5"/>
      <c r="AM544" s="5"/>
      <c r="AN544" s="5"/>
      <c r="AO544" s="5"/>
      <c r="AP544" s="5"/>
    </row>
    <row r="545" spans="2:42" ht="30" x14ac:dyDescent="0.25">
      <c r="B545" s="39" t="s">
        <v>58</v>
      </c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5"/>
      <c r="AH545" s="5"/>
      <c r="AI545" s="5"/>
      <c r="AJ545" s="5"/>
      <c r="AK545" s="5"/>
      <c r="AL545" s="5"/>
      <c r="AM545" s="5"/>
      <c r="AN545" s="5"/>
      <c r="AO545" s="5"/>
      <c r="AP545" s="5"/>
    </row>
    <row r="546" spans="2:42" ht="15" x14ac:dyDescent="0.25">
      <c r="B546" s="23" t="s">
        <v>59</v>
      </c>
      <c r="C546" s="19">
        <f t="shared" ref="C546:Q546" si="768">C149</f>
        <v>219900</v>
      </c>
      <c r="D546" s="19">
        <f t="shared" si="768"/>
        <v>574059</v>
      </c>
      <c r="E546" s="19">
        <f t="shared" si="768"/>
        <v>952186</v>
      </c>
      <c r="F546" s="19">
        <f t="shared" si="768"/>
        <v>1409832</v>
      </c>
      <c r="G546" s="19">
        <f t="shared" si="768"/>
        <v>1839981</v>
      </c>
      <c r="H546" s="19">
        <f t="shared" si="768"/>
        <v>2233791</v>
      </c>
      <c r="I546" s="19">
        <f t="shared" si="768"/>
        <v>2617934</v>
      </c>
      <c r="J546" s="19">
        <f t="shared" si="768"/>
        <v>2922144</v>
      </c>
      <c r="K546" s="19">
        <f t="shared" si="768"/>
        <v>3171771</v>
      </c>
      <c r="L546" s="19">
        <f t="shared" si="768"/>
        <v>3396742</v>
      </c>
      <c r="M546" s="19">
        <f t="shared" si="768"/>
        <v>3594129</v>
      </c>
      <c r="N546" s="19">
        <f t="shared" si="768"/>
        <v>3760915</v>
      </c>
      <c r="O546" s="19">
        <f t="shared" si="768"/>
        <v>3933484</v>
      </c>
      <c r="P546" s="19">
        <f t="shared" si="768"/>
        <v>4112029</v>
      </c>
      <c r="Q546" s="19">
        <f t="shared" si="768"/>
        <v>4254956</v>
      </c>
      <c r="R546" s="19">
        <f t="shared" ref="R546:AE546" si="769">R149</f>
        <v>4401885</v>
      </c>
      <c r="S546" s="19">
        <f t="shared" si="769"/>
        <v>4552927</v>
      </c>
      <c r="T546" s="19">
        <f t="shared" si="769"/>
        <v>4662793</v>
      </c>
      <c r="U546" s="19">
        <f t="shared" si="769"/>
        <v>4774509</v>
      </c>
      <c r="V546" s="19">
        <f t="shared" si="769"/>
        <v>4840201</v>
      </c>
      <c r="W546" s="19">
        <f t="shared" si="769"/>
        <v>4856105</v>
      </c>
      <c r="X546" s="19">
        <f t="shared" si="769"/>
        <v>4868770</v>
      </c>
      <c r="Y546" s="19">
        <f t="shared" si="769"/>
        <v>4826388</v>
      </c>
      <c r="Z546" s="19">
        <f t="shared" si="769"/>
        <v>4777863</v>
      </c>
      <c r="AA546" s="19">
        <f t="shared" si="769"/>
        <v>4722905</v>
      </c>
      <c r="AB546" s="19">
        <f t="shared" si="769"/>
        <v>4605779</v>
      </c>
      <c r="AC546" s="19">
        <f t="shared" si="769"/>
        <v>4478999</v>
      </c>
      <c r="AD546" s="19">
        <f t="shared" si="769"/>
        <v>4342149</v>
      </c>
      <c r="AE546" s="19">
        <f t="shared" si="769"/>
        <v>4194794</v>
      </c>
      <c r="AF546" s="19">
        <f t="shared" ref="AF546" si="770">AF149</f>
        <v>4036489</v>
      </c>
      <c r="AG546" s="5"/>
      <c r="AH546" s="5"/>
      <c r="AI546" s="5"/>
      <c r="AJ546" s="5"/>
      <c r="AK546" s="5"/>
      <c r="AL546" s="5"/>
      <c r="AM546" s="5"/>
      <c r="AN546" s="5"/>
      <c r="AO546" s="5"/>
      <c r="AP546" s="5"/>
    </row>
    <row r="547" spans="2:42" ht="15" x14ac:dyDescent="0.25">
      <c r="B547" s="23" t="s">
        <v>60</v>
      </c>
      <c r="C547" s="19">
        <f>C548+C549+C550+C551+C552</f>
        <v>989800</v>
      </c>
      <c r="D547" s="19">
        <f t="shared" ref="D547:Q547" si="771">D548+D549+D550+D551+D552</f>
        <v>988522.59859154932</v>
      </c>
      <c r="E547" s="19">
        <f t="shared" si="771"/>
        <v>987454.58450704231</v>
      </c>
      <c r="F547" s="19">
        <f t="shared" si="771"/>
        <v>986631.08450704231</v>
      </c>
      <c r="G547" s="19">
        <f t="shared" si="771"/>
        <v>986096.3309859155</v>
      </c>
      <c r="H547" s="19">
        <f t="shared" si="771"/>
        <v>986263.17605633801</v>
      </c>
      <c r="I547" s="19">
        <f t="shared" si="771"/>
        <v>986116.4084507043</v>
      </c>
      <c r="J547" s="19">
        <f t="shared" si="771"/>
        <v>986770.06338028167</v>
      </c>
      <c r="K547" s="19">
        <f t="shared" si="771"/>
        <v>987124.93661971833</v>
      </c>
      <c r="L547" s="19">
        <f t="shared" si="771"/>
        <v>987128.15492957737</v>
      </c>
      <c r="M547" s="19">
        <f t="shared" si="771"/>
        <v>987157.21830985928</v>
      </c>
      <c r="N547" s="19">
        <f t="shared" si="771"/>
        <v>987212.87323943665</v>
      </c>
      <c r="O547" s="19">
        <f t="shared" si="771"/>
        <v>986842.04225352115</v>
      </c>
      <c r="P547" s="19">
        <f t="shared" si="771"/>
        <v>986460.46478873235</v>
      </c>
      <c r="Q547" s="19">
        <f t="shared" si="771"/>
        <v>986548.23943661968</v>
      </c>
      <c r="R547" s="19">
        <f t="shared" ref="R547:AE547" si="772">R548+R549+R550+R551+R552</f>
        <v>986171.5915492957</v>
      </c>
      <c r="S547" s="19">
        <f t="shared" si="772"/>
        <v>985784.39436619729</v>
      </c>
      <c r="T547" s="19">
        <f t="shared" si="772"/>
        <v>985908.27464788733</v>
      </c>
      <c r="U547" s="19">
        <f t="shared" si="772"/>
        <v>985527.79577464785</v>
      </c>
      <c r="V547" s="19">
        <f t="shared" si="772"/>
        <v>985687.52816901414</v>
      </c>
      <c r="W547" s="19">
        <f t="shared" si="772"/>
        <v>985880.19718309853</v>
      </c>
      <c r="X547" s="19">
        <f t="shared" si="772"/>
        <v>985527.19718309853</v>
      </c>
      <c r="Y547" s="19">
        <f t="shared" si="772"/>
        <v>985758.76056338032</v>
      </c>
      <c r="Z547" s="19">
        <f t="shared" si="772"/>
        <v>985416.97183098597</v>
      </c>
      <c r="AA547" s="19">
        <f t="shared" si="772"/>
        <v>985066.97887323936</v>
      </c>
      <c r="AB547" s="19">
        <f t="shared" si="772"/>
        <v>985345.73239436629</v>
      </c>
      <c r="AC547" s="19">
        <f t="shared" si="772"/>
        <v>985008.68309859151</v>
      </c>
      <c r="AD547" s="19">
        <f t="shared" si="772"/>
        <v>984663.88028169016</v>
      </c>
      <c r="AE547" s="19">
        <f t="shared" si="772"/>
        <v>984311.15492957737</v>
      </c>
      <c r="AF547" s="19">
        <f t="shared" ref="AF547" si="773">AF548+AF549+AF550+AF551+AF552</f>
        <v>983950.30985915498</v>
      </c>
      <c r="AG547" s="5"/>
      <c r="AH547" s="5"/>
      <c r="AI547" s="5"/>
      <c r="AJ547" s="5"/>
      <c r="AK547" s="5"/>
      <c r="AL547" s="5"/>
      <c r="AM547" s="5"/>
      <c r="AN547" s="5"/>
      <c r="AO547" s="5"/>
      <c r="AP547" s="5"/>
    </row>
    <row r="548" spans="2:42" ht="15" x14ac:dyDescent="0.25">
      <c r="B548" s="8" t="s">
        <v>61</v>
      </c>
      <c r="C548" s="16">
        <f>założenia!$C171</f>
        <v>1000000</v>
      </c>
      <c r="D548" s="16">
        <f>założenia!$C171</f>
        <v>1000000</v>
      </c>
      <c r="E548" s="16">
        <f>założenia!$C171</f>
        <v>1000000</v>
      </c>
      <c r="F548" s="16">
        <f>założenia!$C171</f>
        <v>1000000</v>
      </c>
      <c r="G548" s="16">
        <f>założenia!$C171</f>
        <v>1000000</v>
      </c>
      <c r="H548" s="16">
        <f>założenia!$C171</f>
        <v>1000000</v>
      </c>
      <c r="I548" s="16">
        <f>założenia!$C171</f>
        <v>1000000</v>
      </c>
      <c r="J548" s="16">
        <f>założenia!$C171</f>
        <v>1000000</v>
      </c>
      <c r="K548" s="16">
        <f>założenia!$C171</f>
        <v>1000000</v>
      </c>
      <c r="L548" s="16">
        <f>założenia!$C171</f>
        <v>1000000</v>
      </c>
      <c r="M548" s="16">
        <f>założenia!$C171</f>
        <v>1000000</v>
      </c>
      <c r="N548" s="16">
        <f>założenia!$C171</f>
        <v>1000000</v>
      </c>
      <c r="O548" s="16">
        <f>założenia!$C171</f>
        <v>1000000</v>
      </c>
      <c r="P548" s="16">
        <f>założenia!$C171</f>
        <v>1000000</v>
      </c>
      <c r="Q548" s="16">
        <f>założenia!$C171</f>
        <v>1000000</v>
      </c>
      <c r="R548" s="16">
        <f>założenia!$C171</f>
        <v>1000000</v>
      </c>
      <c r="S548" s="16">
        <f>założenia!$C171</f>
        <v>1000000</v>
      </c>
      <c r="T548" s="16">
        <f>założenia!$C171</f>
        <v>1000000</v>
      </c>
      <c r="U548" s="16">
        <f>założenia!$C171</f>
        <v>1000000</v>
      </c>
      <c r="V548" s="16">
        <f>założenia!$C171</f>
        <v>1000000</v>
      </c>
      <c r="W548" s="16">
        <f>założenia!$C171</f>
        <v>1000000</v>
      </c>
      <c r="X548" s="16">
        <f>założenia!$C171</f>
        <v>1000000</v>
      </c>
      <c r="Y548" s="16">
        <f>założenia!$C171</f>
        <v>1000000</v>
      </c>
      <c r="Z548" s="16">
        <f>założenia!$C171</f>
        <v>1000000</v>
      </c>
      <c r="AA548" s="16">
        <f>założenia!$C171</f>
        <v>1000000</v>
      </c>
      <c r="AB548" s="16">
        <f>założenia!$C171</f>
        <v>1000000</v>
      </c>
      <c r="AC548" s="16">
        <f>założenia!$C171</f>
        <v>1000000</v>
      </c>
      <c r="AD548" s="16">
        <f>założenia!$C171</f>
        <v>1000000</v>
      </c>
      <c r="AE548" s="16">
        <f>założenia!$C171</f>
        <v>1000000</v>
      </c>
      <c r="AF548" s="16">
        <f>założenia!$C171</f>
        <v>1000000</v>
      </c>
      <c r="AG548" s="5"/>
      <c r="AH548" s="5"/>
      <c r="AI548" s="5"/>
      <c r="AJ548" s="5"/>
      <c r="AK548" s="5"/>
      <c r="AL548" s="5"/>
      <c r="AM548" s="5"/>
      <c r="AN548" s="5"/>
      <c r="AO548" s="5"/>
      <c r="AP548" s="5"/>
    </row>
    <row r="549" spans="2:42" ht="15" x14ac:dyDescent="0.25">
      <c r="B549" s="8" t="s">
        <v>62</v>
      </c>
      <c r="C549" s="16">
        <f>założenia!C144-C285</f>
        <v>-10200</v>
      </c>
      <c r="D549" s="16">
        <f t="shared" ref="D549:Q549" si="774">C285-D285</f>
        <v>-11477.401408450736</v>
      </c>
      <c r="E549" s="16">
        <f t="shared" si="774"/>
        <v>-12545.415492957749</v>
      </c>
      <c r="F549" s="16">
        <f t="shared" si="774"/>
        <v>-13368.915492957749</v>
      </c>
      <c r="G549" s="16">
        <f t="shared" si="774"/>
        <v>-13903.669014084502</v>
      </c>
      <c r="H549" s="16">
        <f t="shared" si="774"/>
        <v>-13736.823943661933</v>
      </c>
      <c r="I549" s="16">
        <f t="shared" si="774"/>
        <v>-13883.591549295757</v>
      </c>
      <c r="J549" s="16">
        <f t="shared" si="774"/>
        <v>-13229.936619718326</v>
      </c>
      <c r="K549" s="16">
        <f t="shared" si="774"/>
        <v>-12875.063380281732</v>
      </c>
      <c r="L549" s="16">
        <f t="shared" si="774"/>
        <v>-12871.845070422569</v>
      </c>
      <c r="M549" s="16">
        <f t="shared" si="774"/>
        <v>-12842.781690140779</v>
      </c>
      <c r="N549" s="16">
        <f t="shared" si="774"/>
        <v>-12787.126760563406</v>
      </c>
      <c r="O549" s="16">
        <f t="shared" si="774"/>
        <v>-13157.957746478845</v>
      </c>
      <c r="P549" s="16">
        <f t="shared" si="774"/>
        <v>-13539.535211267648</v>
      </c>
      <c r="Q549" s="16">
        <f t="shared" si="774"/>
        <v>-13451.760563380318</v>
      </c>
      <c r="R549" s="16">
        <f t="shared" ref="R549:R550" si="775">Q285-R285</f>
        <v>-13828.408450704243</v>
      </c>
      <c r="S549" s="16">
        <f t="shared" ref="S549:S550" si="776">R285-S285</f>
        <v>-14215.60563380277</v>
      </c>
      <c r="T549" s="16">
        <f t="shared" ref="T549:T550" si="777">S285-T285</f>
        <v>-14091.725352112611</v>
      </c>
      <c r="U549" s="16">
        <f t="shared" ref="U549:U550" si="778">T285-U285</f>
        <v>-14472.20422535215</v>
      </c>
      <c r="V549" s="16">
        <f t="shared" ref="V549:V550" si="779">U285-V285</f>
        <v>-14312.471830985858</v>
      </c>
      <c r="W549" s="16">
        <f t="shared" ref="W549:W550" si="780">V285-W285</f>
        <v>-14119.802816901472</v>
      </c>
      <c r="X549" s="16">
        <f t="shared" ref="X549:X550" si="781">W285-X285</f>
        <v>-14472.802816901472</v>
      </c>
      <c r="Y549" s="16">
        <f t="shared" ref="Y549:Y550" si="782">X285-Y285</f>
        <v>-14241.239436619682</v>
      </c>
      <c r="Z549" s="16">
        <f t="shared" ref="Z549:Z550" si="783">Y285-Z285</f>
        <v>-14583.028169014025</v>
      </c>
      <c r="AA549" s="16">
        <f t="shared" ref="AA549:AA550" si="784">Z285-AA285</f>
        <v>-14933.021126760636</v>
      </c>
      <c r="AB549" s="16">
        <f t="shared" ref="AB549:AB550" si="785">AA285-AB285</f>
        <v>-14654.267605633708</v>
      </c>
      <c r="AC549" s="16">
        <f t="shared" ref="AC549:AC550" si="786">AB285-AC285</f>
        <v>-14991.316901408485</v>
      </c>
      <c r="AD549" s="16">
        <f t="shared" ref="AD549:AD550" si="787">AC285-AD285</f>
        <v>-15336.119718309841</v>
      </c>
      <c r="AE549" s="16">
        <f t="shared" ref="AE549:AE550" si="788">AD285-AE285</f>
        <v>-15688.845070422627</v>
      </c>
      <c r="AF549" s="16">
        <f t="shared" ref="AF549:AF550" si="789">AE285-AF285</f>
        <v>-16049.690140845021</v>
      </c>
      <c r="AG549" s="5"/>
      <c r="AH549" s="5"/>
      <c r="AI549" s="5"/>
      <c r="AJ549" s="5"/>
      <c r="AK549" s="5"/>
      <c r="AL549" s="5"/>
      <c r="AM549" s="5"/>
      <c r="AN549" s="5"/>
      <c r="AO549" s="5"/>
      <c r="AP549" s="5"/>
    </row>
    <row r="550" spans="2:42" ht="15" x14ac:dyDescent="0.25">
      <c r="B550" s="8" t="s">
        <v>63</v>
      </c>
      <c r="C550" s="16">
        <f>założenia!C145-C286</f>
        <v>-34000.000000000116</v>
      </c>
      <c r="D550" s="16">
        <f t="shared" ref="D550:Q550" si="790">C286-D286</f>
        <v>-38258.004694835632</v>
      </c>
      <c r="E550" s="16">
        <f t="shared" si="790"/>
        <v>-41818.051643192302</v>
      </c>
      <c r="F550" s="16">
        <f t="shared" si="790"/>
        <v>-44563.051643192768</v>
      </c>
      <c r="G550" s="16">
        <f t="shared" si="790"/>
        <v>-46345.563380281674</v>
      </c>
      <c r="H550" s="16">
        <f t="shared" si="790"/>
        <v>-45789.413145539584</v>
      </c>
      <c r="I550" s="16">
        <f t="shared" si="790"/>
        <v>-46278.638497652719</v>
      </c>
      <c r="J550" s="16">
        <f t="shared" si="790"/>
        <v>-44099.788732394576</v>
      </c>
      <c r="K550" s="16">
        <f t="shared" si="790"/>
        <v>-42916.877934272168</v>
      </c>
      <c r="L550" s="16">
        <f t="shared" si="790"/>
        <v>-42906.150234741857</v>
      </c>
      <c r="M550" s="16">
        <f t="shared" si="790"/>
        <v>-42809.272300469689</v>
      </c>
      <c r="N550" s="16">
        <f t="shared" si="790"/>
        <v>-42623.755868544569</v>
      </c>
      <c r="O550" s="16">
        <f t="shared" si="790"/>
        <v>-43859.859154929407</v>
      </c>
      <c r="P550" s="16">
        <f t="shared" si="790"/>
        <v>-45131.784037558595</v>
      </c>
      <c r="Q550" s="16">
        <f t="shared" si="790"/>
        <v>-44839.201877934393</v>
      </c>
      <c r="R550" s="16">
        <f t="shared" si="775"/>
        <v>-46094.69483568077</v>
      </c>
      <c r="S550" s="16">
        <f t="shared" si="776"/>
        <v>-47385.352112676017</v>
      </c>
      <c r="T550" s="16">
        <f t="shared" si="777"/>
        <v>-46972.417840375332</v>
      </c>
      <c r="U550" s="16">
        <f t="shared" si="778"/>
        <v>-48240.68075117399</v>
      </c>
      <c r="V550" s="16">
        <f t="shared" si="779"/>
        <v>-47708.239436619682</v>
      </c>
      <c r="W550" s="16">
        <f t="shared" si="780"/>
        <v>-47066.009389671264</v>
      </c>
      <c r="X550" s="16">
        <f t="shared" si="781"/>
        <v>-48242.676056338241</v>
      </c>
      <c r="Y550" s="16">
        <f t="shared" si="782"/>
        <v>-47470.798122065607</v>
      </c>
      <c r="Z550" s="16">
        <f t="shared" si="783"/>
        <v>-48610.093896713341</v>
      </c>
      <c r="AA550" s="16">
        <f t="shared" si="784"/>
        <v>-49776.737089202274</v>
      </c>
      <c r="AB550" s="16">
        <f t="shared" si="785"/>
        <v>-48847.558685445692</v>
      </c>
      <c r="AC550" s="16">
        <f t="shared" si="786"/>
        <v>-49971.056338028517</v>
      </c>
      <c r="AD550" s="16">
        <f t="shared" si="787"/>
        <v>-51120.399061032571</v>
      </c>
      <c r="AE550" s="16">
        <f t="shared" si="788"/>
        <v>-52296.150234741624</v>
      </c>
      <c r="AF550" s="16">
        <f t="shared" si="789"/>
        <v>-53498.967136150692</v>
      </c>
      <c r="AG550" s="5"/>
      <c r="AH550" s="5"/>
      <c r="AI550" s="5"/>
      <c r="AJ550" s="5"/>
      <c r="AK550" s="5"/>
      <c r="AL550" s="5"/>
      <c r="AM550" s="5"/>
      <c r="AN550" s="5"/>
      <c r="AO550" s="5"/>
      <c r="AP550" s="5"/>
    </row>
    <row r="551" spans="2:42" ht="45" x14ac:dyDescent="0.25">
      <c r="B551" s="8" t="s">
        <v>64</v>
      </c>
      <c r="C551" s="16">
        <f>C302-założenia!C161</f>
        <v>34000.000000000116</v>
      </c>
      <c r="D551" s="16">
        <f t="shared" ref="D551:Q551" si="791">D302-C302</f>
        <v>38258.004694835632</v>
      </c>
      <c r="E551" s="16">
        <f t="shared" si="791"/>
        <v>41818.051643192302</v>
      </c>
      <c r="F551" s="16">
        <f t="shared" si="791"/>
        <v>44563.051643192768</v>
      </c>
      <c r="G551" s="16">
        <f t="shared" si="791"/>
        <v>46345.563380281674</v>
      </c>
      <c r="H551" s="16">
        <f t="shared" si="791"/>
        <v>45789.413145539584</v>
      </c>
      <c r="I551" s="16">
        <f t="shared" si="791"/>
        <v>46278.638497652719</v>
      </c>
      <c r="J551" s="16">
        <f t="shared" si="791"/>
        <v>44099.788732394576</v>
      </c>
      <c r="K551" s="16">
        <f t="shared" si="791"/>
        <v>42916.877934272168</v>
      </c>
      <c r="L551" s="16">
        <f t="shared" si="791"/>
        <v>42906.150234741857</v>
      </c>
      <c r="M551" s="16">
        <f t="shared" si="791"/>
        <v>42809.272300469689</v>
      </c>
      <c r="N551" s="16">
        <f t="shared" si="791"/>
        <v>42623.755868544569</v>
      </c>
      <c r="O551" s="16">
        <f t="shared" si="791"/>
        <v>43859.859154929407</v>
      </c>
      <c r="P551" s="16">
        <f t="shared" si="791"/>
        <v>45131.784037558595</v>
      </c>
      <c r="Q551" s="16">
        <f t="shared" si="791"/>
        <v>44839.201877934393</v>
      </c>
      <c r="R551" s="16">
        <f t="shared" ref="R551" si="792">R302-Q302</f>
        <v>46094.69483568077</v>
      </c>
      <c r="S551" s="16">
        <f t="shared" ref="S551" si="793">S302-R302</f>
        <v>47385.352112676017</v>
      </c>
      <c r="T551" s="16">
        <f t="shared" ref="T551" si="794">T302-S302</f>
        <v>46972.417840375332</v>
      </c>
      <c r="U551" s="16">
        <f t="shared" ref="U551" si="795">U302-T302</f>
        <v>48240.68075117399</v>
      </c>
      <c r="V551" s="16">
        <f t="shared" ref="V551" si="796">V302-U302</f>
        <v>47708.239436619682</v>
      </c>
      <c r="W551" s="16">
        <f t="shared" ref="W551" si="797">W302-V302</f>
        <v>47066.009389671264</v>
      </c>
      <c r="X551" s="16">
        <f t="shared" ref="X551" si="798">X302-W302</f>
        <v>48242.676056338241</v>
      </c>
      <c r="Y551" s="16">
        <f t="shared" ref="Y551" si="799">Y302-X302</f>
        <v>47470.798122065607</v>
      </c>
      <c r="Z551" s="16">
        <f t="shared" ref="Z551" si="800">Z302-Y302</f>
        <v>48610.093896713341</v>
      </c>
      <c r="AA551" s="16">
        <f t="shared" ref="AA551" si="801">AA302-Z302</f>
        <v>49776.737089202274</v>
      </c>
      <c r="AB551" s="16">
        <f t="shared" ref="AB551" si="802">AB302-AA302</f>
        <v>48847.558685445692</v>
      </c>
      <c r="AC551" s="16">
        <f t="shared" ref="AC551" si="803">AC302-AB302</f>
        <v>49971.056338028517</v>
      </c>
      <c r="AD551" s="16">
        <f t="shared" ref="AD551" si="804">AD302-AC302</f>
        <v>51120.399061032571</v>
      </c>
      <c r="AE551" s="16">
        <f t="shared" ref="AE551" si="805">AE302-AD302</f>
        <v>52296.150234741624</v>
      </c>
      <c r="AF551" s="16">
        <f t="shared" ref="AF551" si="806">AF302-AE302</f>
        <v>53498.967136150692</v>
      </c>
      <c r="AG551" s="5"/>
      <c r="AH551" s="5"/>
      <c r="AI551" s="5"/>
      <c r="AJ551" s="5"/>
      <c r="AK551" s="5"/>
      <c r="AL551" s="5"/>
      <c r="AM551" s="5"/>
      <c r="AN551" s="5"/>
      <c r="AO551" s="5"/>
      <c r="AP551" s="5"/>
    </row>
    <row r="552" spans="2:42" ht="15" x14ac:dyDescent="0.25">
      <c r="B552" s="8" t="s">
        <v>65</v>
      </c>
      <c r="C552" s="16">
        <v>0</v>
      </c>
      <c r="D552" s="16">
        <v>0</v>
      </c>
      <c r="E552" s="16">
        <v>0</v>
      </c>
      <c r="F552" s="16">
        <v>0</v>
      </c>
      <c r="G552" s="16">
        <v>0</v>
      </c>
      <c r="H552" s="16">
        <v>0</v>
      </c>
      <c r="I552" s="16">
        <v>0</v>
      </c>
      <c r="J552" s="16">
        <v>0</v>
      </c>
      <c r="K552" s="16">
        <v>0</v>
      </c>
      <c r="L552" s="16">
        <v>0</v>
      </c>
      <c r="M552" s="16">
        <v>0</v>
      </c>
      <c r="N552" s="16">
        <v>0</v>
      </c>
      <c r="O552" s="16">
        <v>0</v>
      </c>
      <c r="P552" s="16">
        <v>0</v>
      </c>
      <c r="Q552" s="16">
        <v>0</v>
      </c>
      <c r="R552" s="16">
        <v>0</v>
      </c>
      <c r="S552" s="16">
        <v>0</v>
      </c>
      <c r="T552" s="16">
        <v>0</v>
      </c>
      <c r="U552" s="16">
        <v>0</v>
      </c>
      <c r="V552" s="16">
        <v>0</v>
      </c>
      <c r="W552" s="16">
        <v>0</v>
      </c>
      <c r="X552" s="16">
        <v>0</v>
      </c>
      <c r="Y552" s="16">
        <v>0</v>
      </c>
      <c r="Z552" s="16">
        <v>0</v>
      </c>
      <c r="AA552" s="16">
        <v>0</v>
      </c>
      <c r="AB552" s="16">
        <v>0</v>
      </c>
      <c r="AC552" s="16">
        <v>0</v>
      </c>
      <c r="AD552" s="16">
        <v>0</v>
      </c>
      <c r="AE552" s="16">
        <v>0</v>
      </c>
      <c r="AF552" s="16">
        <v>0</v>
      </c>
      <c r="AG552" s="5"/>
      <c r="AH552" s="5"/>
      <c r="AI552" s="5"/>
      <c r="AJ552" s="5"/>
      <c r="AK552" s="5"/>
      <c r="AL552" s="5"/>
      <c r="AM552" s="5"/>
      <c r="AN552" s="5"/>
      <c r="AO552" s="5"/>
      <c r="AP552" s="5"/>
    </row>
    <row r="553" spans="2:42" ht="30" x14ac:dyDescent="0.25">
      <c r="B553" s="23" t="s">
        <v>66</v>
      </c>
      <c r="C553" s="19">
        <f>C546+C547</f>
        <v>1209700</v>
      </c>
      <c r="D553" s="19">
        <f t="shared" ref="D553:Q553" si="807">D546+D547</f>
        <v>1562581.5985915493</v>
      </c>
      <c r="E553" s="19">
        <f t="shared" si="807"/>
        <v>1939640.5845070423</v>
      </c>
      <c r="F553" s="19">
        <f t="shared" si="807"/>
        <v>2396463.0845070425</v>
      </c>
      <c r="G553" s="19">
        <f t="shared" si="807"/>
        <v>2826077.3309859154</v>
      </c>
      <c r="H553" s="19">
        <f t="shared" si="807"/>
        <v>3220054.176056338</v>
      </c>
      <c r="I553" s="19">
        <f t="shared" si="807"/>
        <v>3604050.4084507041</v>
      </c>
      <c r="J553" s="19">
        <f t="shared" si="807"/>
        <v>3908914.0633802814</v>
      </c>
      <c r="K553" s="19">
        <f t="shared" si="807"/>
        <v>4158895.9366197186</v>
      </c>
      <c r="L553" s="19">
        <f t="shared" si="807"/>
        <v>4383870.1549295774</v>
      </c>
      <c r="M553" s="19">
        <f t="shared" si="807"/>
        <v>4581286.2183098588</v>
      </c>
      <c r="N553" s="19">
        <f t="shared" si="807"/>
        <v>4748127.8732394371</v>
      </c>
      <c r="O553" s="19">
        <f t="shared" si="807"/>
        <v>4920326.0422535213</v>
      </c>
      <c r="P553" s="19">
        <f t="shared" si="807"/>
        <v>5098489.4647887321</v>
      </c>
      <c r="Q553" s="19">
        <f t="shared" si="807"/>
        <v>5241504.2394366199</v>
      </c>
      <c r="R553" s="19">
        <f t="shared" ref="R553:AE553" si="808">R546+R547</f>
        <v>5388056.5915492959</v>
      </c>
      <c r="S553" s="19">
        <f t="shared" si="808"/>
        <v>5538711.3943661973</v>
      </c>
      <c r="T553" s="19">
        <f t="shared" si="808"/>
        <v>5648701.2746478878</v>
      </c>
      <c r="U553" s="19">
        <f t="shared" si="808"/>
        <v>5760036.795774648</v>
      </c>
      <c r="V553" s="19">
        <f t="shared" si="808"/>
        <v>5825888.5281690145</v>
      </c>
      <c r="W553" s="19">
        <f t="shared" si="808"/>
        <v>5841985.1971830986</v>
      </c>
      <c r="X553" s="19">
        <f t="shared" si="808"/>
        <v>5854297.1971830986</v>
      </c>
      <c r="Y553" s="19">
        <f t="shared" si="808"/>
        <v>5812146.7605633801</v>
      </c>
      <c r="Z553" s="19">
        <f t="shared" si="808"/>
        <v>5763279.9718309864</v>
      </c>
      <c r="AA553" s="19">
        <f t="shared" si="808"/>
        <v>5707971.9788732398</v>
      </c>
      <c r="AB553" s="19">
        <f t="shared" si="808"/>
        <v>5591124.7323943665</v>
      </c>
      <c r="AC553" s="19">
        <f t="shared" si="808"/>
        <v>5464007.6830985919</v>
      </c>
      <c r="AD553" s="19">
        <f t="shared" si="808"/>
        <v>5326812.8802816905</v>
      </c>
      <c r="AE553" s="19">
        <f t="shared" si="808"/>
        <v>5179105.1549295774</v>
      </c>
      <c r="AF553" s="19">
        <f t="shared" ref="AF553" si="809">AF546+AF547</f>
        <v>5020439.3098591547</v>
      </c>
      <c r="AG553" s="5"/>
      <c r="AH553" s="5"/>
      <c r="AI553" s="5"/>
      <c r="AJ553" s="5"/>
      <c r="AK553" s="5"/>
      <c r="AL553" s="5"/>
      <c r="AM553" s="5"/>
      <c r="AN553" s="5"/>
      <c r="AO553" s="5"/>
      <c r="AP553" s="5"/>
    </row>
    <row r="554" spans="2:42" ht="30" x14ac:dyDescent="0.25">
      <c r="B554" s="24" t="s">
        <v>67</v>
      </c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5"/>
      <c r="AH554" s="5"/>
      <c r="AI554" s="5"/>
      <c r="AJ554" s="5"/>
      <c r="AK554" s="5"/>
      <c r="AL554" s="5"/>
      <c r="AM554" s="5"/>
      <c r="AN554" s="5"/>
      <c r="AO554" s="5"/>
      <c r="AP554" s="5"/>
    </row>
    <row r="555" spans="2:42" ht="15" x14ac:dyDescent="0.25">
      <c r="B555" s="23" t="s">
        <v>68</v>
      </c>
      <c r="C555" s="19">
        <f>C556+C557+C558</f>
        <v>0</v>
      </c>
      <c r="D555" s="19">
        <f t="shared" ref="D555:Q555" si="810">D556+D557+D558</f>
        <v>0</v>
      </c>
      <c r="E555" s="19">
        <f t="shared" si="810"/>
        <v>0</v>
      </c>
      <c r="F555" s="19">
        <f t="shared" si="810"/>
        <v>0</v>
      </c>
      <c r="G555" s="19">
        <f t="shared" si="810"/>
        <v>0</v>
      </c>
      <c r="H555" s="19">
        <f t="shared" si="810"/>
        <v>0</v>
      </c>
      <c r="I555" s="19">
        <f t="shared" si="810"/>
        <v>0</v>
      </c>
      <c r="J555" s="19">
        <f t="shared" si="810"/>
        <v>0</v>
      </c>
      <c r="K555" s="19">
        <f t="shared" si="810"/>
        <v>0</v>
      </c>
      <c r="L555" s="19">
        <f t="shared" si="810"/>
        <v>0</v>
      </c>
      <c r="M555" s="19">
        <f t="shared" si="810"/>
        <v>0</v>
      </c>
      <c r="N555" s="19">
        <f t="shared" si="810"/>
        <v>0</v>
      </c>
      <c r="O555" s="19">
        <f t="shared" si="810"/>
        <v>0</v>
      </c>
      <c r="P555" s="19">
        <f t="shared" si="810"/>
        <v>0</v>
      </c>
      <c r="Q555" s="19">
        <f t="shared" si="810"/>
        <v>0</v>
      </c>
      <c r="R555" s="19">
        <f t="shared" ref="R555:AE555" si="811">R556+R557+R558</f>
        <v>0</v>
      </c>
      <c r="S555" s="19">
        <f t="shared" si="811"/>
        <v>0</v>
      </c>
      <c r="T555" s="19">
        <f t="shared" si="811"/>
        <v>0</v>
      </c>
      <c r="U555" s="19">
        <f t="shared" si="811"/>
        <v>0</v>
      </c>
      <c r="V555" s="19">
        <f t="shared" si="811"/>
        <v>0</v>
      </c>
      <c r="W555" s="19">
        <f t="shared" si="811"/>
        <v>0</v>
      </c>
      <c r="X555" s="19">
        <f t="shared" si="811"/>
        <v>0</v>
      </c>
      <c r="Y555" s="19">
        <f t="shared" si="811"/>
        <v>0</v>
      </c>
      <c r="Z555" s="19">
        <f t="shared" si="811"/>
        <v>0</v>
      </c>
      <c r="AA555" s="19">
        <f t="shared" si="811"/>
        <v>0</v>
      </c>
      <c r="AB555" s="19">
        <f t="shared" si="811"/>
        <v>0</v>
      </c>
      <c r="AC555" s="19">
        <f t="shared" si="811"/>
        <v>0</v>
      </c>
      <c r="AD555" s="19">
        <f t="shared" si="811"/>
        <v>0</v>
      </c>
      <c r="AE555" s="19">
        <f t="shared" si="811"/>
        <v>0</v>
      </c>
      <c r="AF555" s="19">
        <f t="shared" ref="AF555" si="812">AF556+AF557+AF558</f>
        <v>0</v>
      </c>
      <c r="AG555" s="5"/>
      <c r="AH555" s="5"/>
      <c r="AI555" s="5"/>
      <c r="AJ555" s="5"/>
      <c r="AK555" s="5"/>
      <c r="AL555" s="5"/>
      <c r="AM555" s="5"/>
      <c r="AN555" s="5"/>
      <c r="AO555" s="5"/>
      <c r="AP555" s="5"/>
    </row>
    <row r="556" spans="2:42" ht="15" x14ac:dyDescent="0.25">
      <c r="B556" s="8" t="s">
        <v>69</v>
      </c>
      <c r="C556" s="16">
        <v>0</v>
      </c>
      <c r="D556" s="16">
        <v>0</v>
      </c>
      <c r="E556" s="16">
        <v>0</v>
      </c>
      <c r="F556" s="16">
        <v>0</v>
      </c>
      <c r="G556" s="16">
        <v>0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</v>
      </c>
      <c r="N556" s="16">
        <v>0</v>
      </c>
      <c r="O556" s="16">
        <v>0</v>
      </c>
      <c r="P556" s="16">
        <v>0</v>
      </c>
      <c r="Q556" s="16">
        <v>0</v>
      </c>
      <c r="R556" s="16">
        <v>0</v>
      </c>
      <c r="S556" s="16">
        <v>0</v>
      </c>
      <c r="T556" s="16">
        <v>0</v>
      </c>
      <c r="U556" s="16">
        <v>0</v>
      </c>
      <c r="V556" s="16">
        <v>0</v>
      </c>
      <c r="W556" s="16">
        <v>0</v>
      </c>
      <c r="X556" s="16">
        <v>0</v>
      </c>
      <c r="Y556" s="16">
        <v>0</v>
      </c>
      <c r="Z556" s="16">
        <v>0</v>
      </c>
      <c r="AA556" s="16">
        <v>0</v>
      </c>
      <c r="AB556" s="16">
        <v>0</v>
      </c>
      <c r="AC556" s="16">
        <v>0</v>
      </c>
      <c r="AD556" s="16">
        <v>0</v>
      </c>
      <c r="AE556" s="16">
        <v>0</v>
      </c>
      <c r="AF556" s="16">
        <v>0</v>
      </c>
      <c r="AG556" s="5"/>
      <c r="AH556" s="5"/>
      <c r="AI556" s="5"/>
      <c r="AJ556" s="5"/>
      <c r="AK556" s="5"/>
      <c r="AL556" s="5"/>
      <c r="AM556" s="5"/>
      <c r="AN556" s="5"/>
      <c r="AO556" s="5"/>
      <c r="AP556" s="5"/>
    </row>
    <row r="557" spans="2:42" ht="30" x14ac:dyDescent="0.25">
      <c r="B557" s="8" t="s">
        <v>70</v>
      </c>
      <c r="C557" s="16">
        <v>0</v>
      </c>
      <c r="D557" s="16">
        <v>0</v>
      </c>
      <c r="E557" s="16">
        <v>0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  <c r="V557" s="16">
        <v>0</v>
      </c>
      <c r="W557" s="16">
        <v>0</v>
      </c>
      <c r="X557" s="16">
        <v>0</v>
      </c>
      <c r="Y557" s="16">
        <v>0</v>
      </c>
      <c r="Z557" s="16">
        <v>0</v>
      </c>
      <c r="AA557" s="16">
        <v>0</v>
      </c>
      <c r="AB557" s="16">
        <v>0</v>
      </c>
      <c r="AC557" s="16">
        <v>0</v>
      </c>
      <c r="AD557" s="16">
        <v>0</v>
      </c>
      <c r="AE557" s="16">
        <v>0</v>
      </c>
      <c r="AF557" s="16">
        <v>0</v>
      </c>
      <c r="AG557" s="5"/>
      <c r="AH557" s="5"/>
      <c r="AI557" s="5"/>
      <c r="AJ557" s="5"/>
      <c r="AK557" s="5"/>
      <c r="AL557" s="5"/>
      <c r="AM557" s="5"/>
      <c r="AN557" s="5"/>
      <c r="AO557" s="5"/>
      <c r="AP557" s="5"/>
    </row>
    <row r="558" spans="2:42" ht="30" x14ac:dyDescent="0.25">
      <c r="B558" s="8" t="s">
        <v>71</v>
      </c>
      <c r="C558" s="16">
        <v>0</v>
      </c>
      <c r="D558" s="16">
        <v>0</v>
      </c>
      <c r="E558" s="16">
        <v>0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  <c r="V558" s="16">
        <v>0</v>
      </c>
      <c r="W558" s="16">
        <v>0</v>
      </c>
      <c r="X558" s="16">
        <v>0</v>
      </c>
      <c r="Y558" s="16">
        <v>0</v>
      </c>
      <c r="Z558" s="16">
        <v>0</v>
      </c>
      <c r="AA558" s="16">
        <v>0</v>
      </c>
      <c r="AB558" s="16">
        <v>0</v>
      </c>
      <c r="AC558" s="16">
        <v>0</v>
      </c>
      <c r="AD558" s="16">
        <v>0</v>
      </c>
      <c r="AE558" s="16">
        <v>0</v>
      </c>
      <c r="AF558" s="16">
        <v>0</v>
      </c>
      <c r="AG558" s="5"/>
      <c r="AH558" s="5"/>
      <c r="AI558" s="5"/>
      <c r="AJ558" s="5"/>
      <c r="AK558" s="5"/>
      <c r="AL558" s="5"/>
      <c r="AM558" s="5"/>
      <c r="AN558" s="5"/>
      <c r="AO558" s="5"/>
      <c r="AP558" s="5"/>
    </row>
    <row r="559" spans="2:42" ht="15" x14ac:dyDescent="0.25">
      <c r="B559" s="23" t="s">
        <v>72</v>
      </c>
      <c r="C559" s="19">
        <f>C560+C561</f>
        <v>900000</v>
      </c>
      <c r="D559" s="19">
        <f t="shared" ref="D559:Q559" si="813">D560+D561</f>
        <v>900000</v>
      </c>
      <c r="E559" s="19">
        <f t="shared" si="813"/>
        <v>900000</v>
      </c>
      <c r="F559" s="19">
        <f t="shared" si="813"/>
        <v>900000</v>
      </c>
      <c r="G559" s="19">
        <f t="shared" si="813"/>
        <v>900000</v>
      </c>
      <c r="H559" s="19">
        <f t="shared" si="813"/>
        <v>900000</v>
      </c>
      <c r="I559" s="19">
        <f t="shared" si="813"/>
        <v>900000</v>
      </c>
      <c r="J559" s="19">
        <f t="shared" si="813"/>
        <v>900000</v>
      </c>
      <c r="K559" s="19">
        <f t="shared" si="813"/>
        <v>900000</v>
      </c>
      <c r="L559" s="19">
        <f t="shared" si="813"/>
        <v>900000</v>
      </c>
      <c r="M559" s="19">
        <f t="shared" si="813"/>
        <v>900000</v>
      </c>
      <c r="N559" s="19">
        <f t="shared" si="813"/>
        <v>900000</v>
      </c>
      <c r="O559" s="19">
        <f t="shared" si="813"/>
        <v>900000</v>
      </c>
      <c r="P559" s="19">
        <f t="shared" si="813"/>
        <v>900000</v>
      </c>
      <c r="Q559" s="19">
        <f t="shared" si="813"/>
        <v>900000</v>
      </c>
      <c r="R559" s="19">
        <f t="shared" ref="R559:AE559" si="814">R560+R561</f>
        <v>900000</v>
      </c>
      <c r="S559" s="19">
        <f t="shared" si="814"/>
        <v>900000</v>
      </c>
      <c r="T559" s="19">
        <f t="shared" si="814"/>
        <v>900000</v>
      </c>
      <c r="U559" s="19">
        <f t="shared" si="814"/>
        <v>900000</v>
      </c>
      <c r="V559" s="19">
        <f t="shared" si="814"/>
        <v>900000</v>
      </c>
      <c r="W559" s="19">
        <f t="shared" si="814"/>
        <v>900000</v>
      </c>
      <c r="X559" s="19">
        <f t="shared" si="814"/>
        <v>900000</v>
      </c>
      <c r="Y559" s="19">
        <f t="shared" si="814"/>
        <v>900000</v>
      </c>
      <c r="Z559" s="19">
        <f t="shared" si="814"/>
        <v>900000</v>
      </c>
      <c r="AA559" s="19">
        <f t="shared" si="814"/>
        <v>900000</v>
      </c>
      <c r="AB559" s="19">
        <f t="shared" si="814"/>
        <v>900000</v>
      </c>
      <c r="AC559" s="19">
        <f t="shared" si="814"/>
        <v>900000</v>
      </c>
      <c r="AD559" s="19">
        <f t="shared" si="814"/>
        <v>900000</v>
      </c>
      <c r="AE559" s="19">
        <f t="shared" si="814"/>
        <v>900000</v>
      </c>
      <c r="AF559" s="19">
        <f t="shared" ref="AF559" si="815">AF560+AF561</f>
        <v>900000</v>
      </c>
      <c r="AG559" s="5"/>
      <c r="AH559" s="5"/>
      <c r="AI559" s="5"/>
      <c r="AJ559" s="5"/>
      <c r="AK559" s="5"/>
      <c r="AL559" s="5"/>
      <c r="AM559" s="5"/>
      <c r="AN559" s="5"/>
      <c r="AO559" s="5"/>
      <c r="AP559" s="5"/>
    </row>
    <row r="560" spans="2:42" ht="15" x14ac:dyDescent="0.25">
      <c r="B560" s="8" t="s">
        <v>73</v>
      </c>
      <c r="C560" s="16">
        <f>założenia!$C183</f>
        <v>900000</v>
      </c>
      <c r="D560" s="16">
        <f>założenia!$C183</f>
        <v>900000</v>
      </c>
      <c r="E560" s="16">
        <f>założenia!$C183</f>
        <v>900000</v>
      </c>
      <c r="F560" s="16">
        <f>założenia!$C183</f>
        <v>900000</v>
      </c>
      <c r="G560" s="16">
        <f>założenia!$C183</f>
        <v>900000</v>
      </c>
      <c r="H560" s="16">
        <f>założenia!$C183</f>
        <v>900000</v>
      </c>
      <c r="I560" s="16">
        <f>założenia!$C183</f>
        <v>900000</v>
      </c>
      <c r="J560" s="16">
        <f>założenia!$C183</f>
        <v>900000</v>
      </c>
      <c r="K560" s="16">
        <f>założenia!$C183</f>
        <v>900000</v>
      </c>
      <c r="L560" s="16">
        <f>założenia!$C183</f>
        <v>900000</v>
      </c>
      <c r="M560" s="16">
        <f>założenia!$C183</f>
        <v>900000</v>
      </c>
      <c r="N560" s="16">
        <f>założenia!$C183</f>
        <v>900000</v>
      </c>
      <c r="O560" s="16">
        <f>założenia!$C183</f>
        <v>900000</v>
      </c>
      <c r="P560" s="16">
        <f>założenia!$C183</f>
        <v>900000</v>
      </c>
      <c r="Q560" s="16">
        <f>założenia!$C183</f>
        <v>900000</v>
      </c>
      <c r="R560" s="16">
        <f>założenia!$C183</f>
        <v>900000</v>
      </c>
      <c r="S560" s="16">
        <f>założenia!$C183</f>
        <v>900000</v>
      </c>
      <c r="T560" s="16">
        <f>założenia!$C183</f>
        <v>900000</v>
      </c>
      <c r="U560" s="16">
        <f>założenia!$C183</f>
        <v>900000</v>
      </c>
      <c r="V560" s="16">
        <f>założenia!$C183</f>
        <v>900000</v>
      </c>
      <c r="W560" s="16">
        <f>założenia!$C183</f>
        <v>900000</v>
      </c>
      <c r="X560" s="16">
        <f>założenia!$C183</f>
        <v>900000</v>
      </c>
      <c r="Y560" s="16">
        <f>założenia!$C183</f>
        <v>900000</v>
      </c>
      <c r="Z560" s="16">
        <f>założenia!$C183</f>
        <v>900000</v>
      </c>
      <c r="AA560" s="16">
        <f>założenia!$C183</f>
        <v>900000</v>
      </c>
      <c r="AB560" s="16">
        <f>założenia!$C183</f>
        <v>900000</v>
      </c>
      <c r="AC560" s="16">
        <f>założenia!$C183</f>
        <v>900000</v>
      </c>
      <c r="AD560" s="16">
        <f>założenia!$C183</f>
        <v>900000</v>
      </c>
      <c r="AE560" s="16">
        <f>założenia!$C183</f>
        <v>900000</v>
      </c>
      <c r="AF560" s="16">
        <f>założenia!$C183</f>
        <v>900000</v>
      </c>
      <c r="AG560" s="5"/>
      <c r="AH560" s="5"/>
      <c r="AI560" s="5"/>
      <c r="AJ560" s="5"/>
      <c r="AK560" s="5"/>
      <c r="AL560" s="5"/>
      <c r="AM560" s="5"/>
      <c r="AN560" s="5"/>
      <c r="AO560" s="5"/>
      <c r="AP560" s="5"/>
    </row>
    <row r="561" spans="2:42" ht="30" x14ac:dyDescent="0.25">
      <c r="B561" s="8" t="s">
        <v>74</v>
      </c>
      <c r="C561" s="16">
        <v>0</v>
      </c>
      <c r="D561" s="16">
        <v>0</v>
      </c>
      <c r="E561" s="16">
        <v>0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  <c r="V561" s="16">
        <v>0</v>
      </c>
      <c r="W561" s="16">
        <v>0</v>
      </c>
      <c r="X561" s="16">
        <v>0</v>
      </c>
      <c r="Y561" s="16">
        <v>0</v>
      </c>
      <c r="Z561" s="16">
        <v>0</v>
      </c>
      <c r="AA561" s="16">
        <v>0</v>
      </c>
      <c r="AB561" s="16">
        <v>0</v>
      </c>
      <c r="AC561" s="16">
        <v>0</v>
      </c>
      <c r="AD561" s="16">
        <v>0</v>
      </c>
      <c r="AE561" s="16">
        <v>0</v>
      </c>
      <c r="AF561" s="16">
        <v>0</v>
      </c>
      <c r="AG561" s="5"/>
      <c r="AH561" s="5"/>
      <c r="AI561" s="5"/>
      <c r="AJ561" s="5"/>
      <c r="AK561" s="5"/>
      <c r="AL561" s="5"/>
      <c r="AM561" s="5"/>
      <c r="AN561" s="5"/>
      <c r="AO561" s="5"/>
      <c r="AP561" s="5"/>
    </row>
    <row r="562" spans="2:42" ht="30" x14ac:dyDescent="0.25">
      <c r="B562" s="23" t="s">
        <v>75</v>
      </c>
      <c r="C562" s="19">
        <f>C555-C559</f>
        <v>-900000</v>
      </c>
      <c r="D562" s="19">
        <f t="shared" ref="D562:Q562" si="816">D555-D559</f>
        <v>-900000</v>
      </c>
      <c r="E562" s="19">
        <f t="shared" si="816"/>
        <v>-900000</v>
      </c>
      <c r="F562" s="19">
        <f t="shared" si="816"/>
        <v>-900000</v>
      </c>
      <c r="G562" s="19">
        <f t="shared" si="816"/>
        <v>-900000</v>
      </c>
      <c r="H562" s="19">
        <f t="shared" si="816"/>
        <v>-900000</v>
      </c>
      <c r="I562" s="19">
        <f t="shared" si="816"/>
        <v>-900000</v>
      </c>
      <c r="J562" s="19">
        <f t="shared" si="816"/>
        <v>-900000</v>
      </c>
      <c r="K562" s="19">
        <f t="shared" si="816"/>
        <v>-900000</v>
      </c>
      <c r="L562" s="19">
        <f t="shared" si="816"/>
        <v>-900000</v>
      </c>
      <c r="M562" s="19">
        <f t="shared" si="816"/>
        <v>-900000</v>
      </c>
      <c r="N562" s="19">
        <f t="shared" si="816"/>
        <v>-900000</v>
      </c>
      <c r="O562" s="19">
        <f t="shared" si="816"/>
        <v>-900000</v>
      </c>
      <c r="P562" s="19">
        <f t="shared" si="816"/>
        <v>-900000</v>
      </c>
      <c r="Q562" s="19">
        <f t="shared" si="816"/>
        <v>-900000</v>
      </c>
      <c r="R562" s="19">
        <f t="shared" ref="R562:AE562" si="817">R555-R559</f>
        <v>-900000</v>
      </c>
      <c r="S562" s="19">
        <f t="shared" si="817"/>
        <v>-900000</v>
      </c>
      <c r="T562" s="19">
        <f t="shared" si="817"/>
        <v>-900000</v>
      </c>
      <c r="U562" s="19">
        <f t="shared" si="817"/>
        <v>-900000</v>
      </c>
      <c r="V562" s="19">
        <f t="shared" si="817"/>
        <v>-900000</v>
      </c>
      <c r="W562" s="19">
        <f t="shared" si="817"/>
        <v>-900000</v>
      </c>
      <c r="X562" s="19">
        <f t="shared" si="817"/>
        <v>-900000</v>
      </c>
      <c r="Y562" s="19">
        <f t="shared" si="817"/>
        <v>-900000</v>
      </c>
      <c r="Z562" s="19">
        <f t="shared" si="817"/>
        <v>-900000</v>
      </c>
      <c r="AA562" s="19">
        <f t="shared" si="817"/>
        <v>-900000</v>
      </c>
      <c r="AB562" s="19">
        <f t="shared" si="817"/>
        <v>-900000</v>
      </c>
      <c r="AC562" s="19">
        <f t="shared" si="817"/>
        <v>-900000</v>
      </c>
      <c r="AD562" s="19">
        <f t="shared" si="817"/>
        <v>-900000</v>
      </c>
      <c r="AE562" s="19">
        <f t="shared" si="817"/>
        <v>-900000</v>
      </c>
      <c r="AF562" s="19">
        <f t="shared" ref="AF562" si="818">AF555-AF559</f>
        <v>-900000</v>
      </c>
      <c r="AG562" s="5"/>
      <c r="AH562" s="5"/>
      <c r="AI562" s="5"/>
      <c r="AJ562" s="5"/>
      <c r="AK562" s="5"/>
      <c r="AL562" s="5"/>
      <c r="AM562" s="5"/>
      <c r="AN562" s="5"/>
      <c r="AO562" s="5"/>
      <c r="AP562" s="5"/>
    </row>
    <row r="563" spans="2:42" ht="30" x14ac:dyDescent="0.25">
      <c r="B563" s="24" t="s">
        <v>76</v>
      </c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5"/>
      <c r="AH563" s="5"/>
      <c r="AI563" s="5"/>
      <c r="AJ563" s="5"/>
      <c r="AK563" s="5"/>
      <c r="AL563" s="5"/>
      <c r="AM563" s="5"/>
      <c r="AN563" s="5"/>
      <c r="AO563" s="5"/>
      <c r="AP563" s="5"/>
    </row>
    <row r="564" spans="2:42" ht="15" x14ac:dyDescent="0.25">
      <c r="B564" s="23" t="s">
        <v>68</v>
      </c>
      <c r="C564" s="19">
        <f>C565+C566+C567+C568</f>
        <v>0</v>
      </c>
      <c r="D564" s="19">
        <f t="shared" ref="D564:Q564" si="819">D565+D566+D567+D568</f>
        <v>0</v>
      </c>
      <c r="E564" s="19">
        <f t="shared" si="819"/>
        <v>0</v>
      </c>
      <c r="F564" s="19">
        <f t="shared" si="819"/>
        <v>0</v>
      </c>
      <c r="G564" s="19">
        <f t="shared" si="819"/>
        <v>0</v>
      </c>
      <c r="H564" s="19">
        <f t="shared" si="819"/>
        <v>0</v>
      </c>
      <c r="I564" s="19">
        <f t="shared" si="819"/>
        <v>0</v>
      </c>
      <c r="J564" s="19">
        <f t="shared" si="819"/>
        <v>0</v>
      </c>
      <c r="K564" s="19">
        <f t="shared" si="819"/>
        <v>0</v>
      </c>
      <c r="L564" s="19">
        <f t="shared" si="819"/>
        <v>0</v>
      </c>
      <c r="M564" s="19">
        <f t="shared" si="819"/>
        <v>0</v>
      </c>
      <c r="N564" s="19">
        <f t="shared" si="819"/>
        <v>0</v>
      </c>
      <c r="O564" s="19">
        <f t="shared" si="819"/>
        <v>0</v>
      </c>
      <c r="P564" s="19">
        <f t="shared" si="819"/>
        <v>0</v>
      </c>
      <c r="Q564" s="19">
        <f t="shared" si="819"/>
        <v>0</v>
      </c>
      <c r="R564" s="19">
        <f t="shared" ref="R564:AE564" si="820">R565+R566+R567+R568</f>
        <v>0</v>
      </c>
      <c r="S564" s="19">
        <f t="shared" si="820"/>
        <v>0</v>
      </c>
      <c r="T564" s="19">
        <f t="shared" si="820"/>
        <v>0</v>
      </c>
      <c r="U564" s="19">
        <f t="shared" si="820"/>
        <v>0</v>
      </c>
      <c r="V564" s="19">
        <f t="shared" si="820"/>
        <v>0</v>
      </c>
      <c r="W564" s="19">
        <f t="shared" si="820"/>
        <v>0</v>
      </c>
      <c r="X564" s="19">
        <f t="shared" si="820"/>
        <v>0</v>
      </c>
      <c r="Y564" s="19">
        <f t="shared" si="820"/>
        <v>0</v>
      </c>
      <c r="Z564" s="19">
        <f t="shared" si="820"/>
        <v>0</v>
      </c>
      <c r="AA564" s="19">
        <f t="shared" si="820"/>
        <v>0</v>
      </c>
      <c r="AB564" s="19">
        <f t="shared" si="820"/>
        <v>0</v>
      </c>
      <c r="AC564" s="19">
        <f t="shared" si="820"/>
        <v>0</v>
      </c>
      <c r="AD564" s="19">
        <f t="shared" si="820"/>
        <v>0</v>
      </c>
      <c r="AE564" s="19">
        <f t="shared" si="820"/>
        <v>0</v>
      </c>
      <c r="AF564" s="19">
        <f t="shared" ref="AF564" si="821">AF565+AF566+AF567+AF568</f>
        <v>0</v>
      </c>
      <c r="AG564" s="5"/>
      <c r="AH564" s="5"/>
      <c r="AI564" s="5"/>
      <c r="AJ564" s="5"/>
      <c r="AK564" s="5"/>
      <c r="AL564" s="5"/>
      <c r="AM564" s="5"/>
      <c r="AN564" s="5"/>
      <c r="AO564" s="5"/>
      <c r="AP564" s="5"/>
    </row>
    <row r="565" spans="2:42" ht="30" x14ac:dyDescent="0.25">
      <c r="B565" s="8" t="s">
        <v>77</v>
      </c>
      <c r="C565" s="16">
        <v>0</v>
      </c>
      <c r="D565" s="16">
        <v>0</v>
      </c>
      <c r="E565" s="16">
        <v>0</v>
      </c>
      <c r="F565" s="16">
        <v>0</v>
      </c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  <c r="V565" s="16">
        <v>0</v>
      </c>
      <c r="W565" s="16">
        <v>0</v>
      </c>
      <c r="X565" s="16">
        <v>0</v>
      </c>
      <c r="Y565" s="16">
        <v>0</v>
      </c>
      <c r="Z565" s="16">
        <v>0</v>
      </c>
      <c r="AA565" s="16">
        <v>0</v>
      </c>
      <c r="AB565" s="16">
        <v>0</v>
      </c>
      <c r="AC565" s="16">
        <v>0</v>
      </c>
      <c r="AD565" s="16">
        <v>0</v>
      </c>
      <c r="AE565" s="16">
        <v>0</v>
      </c>
      <c r="AF565" s="16">
        <v>0</v>
      </c>
      <c r="AG565" s="5"/>
      <c r="AH565" s="5"/>
      <c r="AI565" s="5"/>
      <c r="AJ565" s="5"/>
      <c r="AK565" s="5"/>
      <c r="AL565" s="5"/>
      <c r="AM565" s="5"/>
      <c r="AN565" s="5"/>
      <c r="AO565" s="5"/>
      <c r="AP565" s="5"/>
    </row>
    <row r="566" spans="2:42" ht="15" x14ac:dyDescent="0.25">
      <c r="B566" s="8" t="s">
        <v>78</v>
      </c>
      <c r="C566" s="16">
        <v>0</v>
      </c>
      <c r="D566" s="16">
        <v>0</v>
      </c>
      <c r="E566" s="16">
        <v>0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  <c r="V566" s="16">
        <v>0</v>
      </c>
      <c r="W566" s="16">
        <v>0</v>
      </c>
      <c r="X566" s="16">
        <v>0</v>
      </c>
      <c r="Y566" s="16">
        <v>0</v>
      </c>
      <c r="Z566" s="16">
        <v>0</v>
      </c>
      <c r="AA566" s="16">
        <v>0</v>
      </c>
      <c r="AB566" s="16">
        <v>0</v>
      </c>
      <c r="AC566" s="16">
        <v>0</v>
      </c>
      <c r="AD566" s="16">
        <v>0</v>
      </c>
      <c r="AE566" s="16">
        <v>0</v>
      </c>
      <c r="AF566" s="16">
        <v>0</v>
      </c>
      <c r="AG566" s="5"/>
      <c r="AH566" s="5"/>
      <c r="AI566" s="5"/>
      <c r="AJ566" s="5"/>
      <c r="AK566" s="5"/>
      <c r="AL566" s="5"/>
      <c r="AM566" s="5"/>
      <c r="AN566" s="5"/>
      <c r="AO566" s="5"/>
      <c r="AP566" s="5"/>
    </row>
    <row r="567" spans="2:42" ht="30" x14ac:dyDescent="0.25">
      <c r="B567" s="8" t="s">
        <v>79</v>
      </c>
      <c r="C567" s="16">
        <v>0</v>
      </c>
      <c r="D567" s="16">
        <v>0</v>
      </c>
      <c r="E567" s="16">
        <v>0</v>
      </c>
      <c r="F567" s="16">
        <v>0</v>
      </c>
      <c r="G567" s="16">
        <v>0</v>
      </c>
      <c r="H567" s="16">
        <v>0</v>
      </c>
      <c r="I567" s="16">
        <v>0</v>
      </c>
      <c r="J567" s="16">
        <v>0</v>
      </c>
      <c r="K567" s="16">
        <v>0</v>
      </c>
      <c r="L567" s="16">
        <v>0</v>
      </c>
      <c r="M567" s="16">
        <v>0</v>
      </c>
      <c r="N567" s="16">
        <v>0</v>
      </c>
      <c r="O567" s="16">
        <v>0</v>
      </c>
      <c r="P567" s="16">
        <v>0</v>
      </c>
      <c r="Q567" s="16">
        <v>0</v>
      </c>
      <c r="R567" s="16">
        <v>0</v>
      </c>
      <c r="S567" s="16">
        <v>0</v>
      </c>
      <c r="T567" s="16">
        <v>0</v>
      </c>
      <c r="U567" s="16">
        <v>0</v>
      </c>
      <c r="V567" s="16">
        <v>0</v>
      </c>
      <c r="W567" s="16">
        <v>0</v>
      </c>
      <c r="X567" s="16">
        <v>0</v>
      </c>
      <c r="Y567" s="16">
        <v>0</v>
      </c>
      <c r="Z567" s="16">
        <v>0</v>
      </c>
      <c r="AA567" s="16">
        <v>0</v>
      </c>
      <c r="AB567" s="16">
        <v>0</v>
      </c>
      <c r="AC567" s="16">
        <v>0</v>
      </c>
      <c r="AD567" s="16">
        <v>0</v>
      </c>
      <c r="AE567" s="16">
        <v>0</v>
      </c>
      <c r="AF567" s="16">
        <v>0</v>
      </c>
      <c r="AG567" s="5"/>
      <c r="AH567" s="5"/>
      <c r="AI567" s="5"/>
      <c r="AJ567" s="5"/>
      <c r="AK567" s="5"/>
      <c r="AL567" s="5"/>
      <c r="AM567" s="5"/>
      <c r="AN567" s="5"/>
      <c r="AO567" s="5"/>
      <c r="AP567" s="5"/>
    </row>
    <row r="568" spans="2:42" ht="15" x14ac:dyDescent="0.25">
      <c r="B568" s="8" t="s">
        <v>121</v>
      </c>
      <c r="C568" s="16">
        <v>0</v>
      </c>
      <c r="D568" s="16">
        <v>0</v>
      </c>
      <c r="E568" s="16">
        <v>0</v>
      </c>
      <c r="F568" s="16">
        <v>0</v>
      </c>
      <c r="G568" s="16">
        <v>0</v>
      </c>
      <c r="H568" s="16">
        <v>0</v>
      </c>
      <c r="I568" s="16">
        <v>0</v>
      </c>
      <c r="J568" s="16">
        <v>0</v>
      </c>
      <c r="K568" s="16">
        <v>0</v>
      </c>
      <c r="L568" s="16">
        <v>0</v>
      </c>
      <c r="M568" s="16">
        <v>0</v>
      </c>
      <c r="N568" s="16">
        <v>0</v>
      </c>
      <c r="O568" s="16">
        <v>0</v>
      </c>
      <c r="P568" s="16">
        <v>0</v>
      </c>
      <c r="Q568" s="16">
        <v>0</v>
      </c>
      <c r="R568" s="16">
        <v>0</v>
      </c>
      <c r="S568" s="16">
        <v>0</v>
      </c>
      <c r="T568" s="16">
        <v>0</v>
      </c>
      <c r="U568" s="16">
        <v>0</v>
      </c>
      <c r="V568" s="16">
        <v>0</v>
      </c>
      <c r="W568" s="16">
        <v>0</v>
      </c>
      <c r="X568" s="16">
        <v>0</v>
      </c>
      <c r="Y568" s="16">
        <v>0</v>
      </c>
      <c r="Z568" s="16">
        <v>0</v>
      </c>
      <c r="AA568" s="16">
        <v>0</v>
      </c>
      <c r="AB568" s="16">
        <v>0</v>
      </c>
      <c r="AC568" s="16">
        <v>0</v>
      </c>
      <c r="AD568" s="16">
        <v>0</v>
      </c>
      <c r="AE568" s="16">
        <v>0</v>
      </c>
      <c r="AF568" s="16">
        <v>0</v>
      </c>
      <c r="AG568" s="5"/>
      <c r="AH568" s="5"/>
      <c r="AI568" s="5"/>
      <c r="AJ568" s="5"/>
      <c r="AK568" s="5"/>
      <c r="AL568" s="5"/>
      <c r="AM568" s="5"/>
      <c r="AN568" s="5"/>
      <c r="AO568" s="5"/>
      <c r="AP568" s="5"/>
    </row>
    <row r="569" spans="2:42" ht="15" x14ac:dyDescent="0.25">
      <c r="B569" s="23" t="s">
        <v>72</v>
      </c>
      <c r="C569" s="19">
        <f>C570+C571+C572+C573+C574+C575</f>
        <v>0</v>
      </c>
      <c r="D569" s="19">
        <f t="shared" ref="D569:Q569" si="822">D570+D571+D572+D573+D574+D575</f>
        <v>0</v>
      </c>
      <c r="E569" s="19">
        <f t="shared" si="822"/>
        <v>0</v>
      </c>
      <c r="F569" s="19">
        <f t="shared" si="822"/>
        <v>0</v>
      </c>
      <c r="G569" s="19">
        <f t="shared" si="822"/>
        <v>0</v>
      </c>
      <c r="H569" s="19">
        <f t="shared" si="822"/>
        <v>0</v>
      </c>
      <c r="I569" s="19">
        <f t="shared" si="822"/>
        <v>0</v>
      </c>
      <c r="J569" s="19">
        <f t="shared" si="822"/>
        <v>0</v>
      </c>
      <c r="K569" s="19">
        <f t="shared" si="822"/>
        <v>0</v>
      </c>
      <c r="L569" s="19">
        <f t="shared" si="822"/>
        <v>0</v>
      </c>
      <c r="M569" s="19">
        <f t="shared" si="822"/>
        <v>0</v>
      </c>
      <c r="N569" s="19">
        <f t="shared" si="822"/>
        <v>0</v>
      </c>
      <c r="O569" s="19">
        <f t="shared" si="822"/>
        <v>0</v>
      </c>
      <c r="P569" s="19">
        <f t="shared" si="822"/>
        <v>0</v>
      </c>
      <c r="Q569" s="19">
        <f t="shared" si="822"/>
        <v>0</v>
      </c>
      <c r="R569" s="19">
        <f t="shared" ref="R569:AE569" si="823">R570+R571+R572+R573+R574+R575</f>
        <v>0</v>
      </c>
      <c r="S569" s="19">
        <f t="shared" si="823"/>
        <v>0</v>
      </c>
      <c r="T569" s="19">
        <f t="shared" si="823"/>
        <v>0</v>
      </c>
      <c r="U569" s="19">
        <f t="shared" si="823"/>
        <v>0</v>
      </c>
      <c r="V569" s="19">
        <f t="shared" si="823"/>
        <v>0</v>
      </c>
      <c r="W569" s="19">
        <f t="shared" si="823"/>
        <v>0</v>
      </c>
      <c r="X569" s="19">
        <f t="shared" si="823"/>
        <v>0</v>
      </c>
      <c r="Y569" s="19">
        <f t="shared" si="823"/>
        <v>0</v>
      </c>
      <c r="Z569" s="19">
        <f t="shared" si="823"/>
        <v>0</v>
      </c>
      <c r="AA569" s="19">
        <f t="shared" si="823"/>
        <v>0</v>
      </c>
      <c r="AB569" s="19">
        <f t="shared" si="823"/>
        <v>0</v>
      </c>
      <c r="AC569" s="19">
        <f t="shared" si="823"/>
        <v>0</v>
      </c>
      <c r="AD569" s="19">
        <f t="shared" si="823"/>
        <v>0</v>
      </c>
      <c r="AE569" s="19">
        <f t="shared" si="823"/>
        <v>0</v>
      </c>
      <c r="AF569" s="19">
        <f t="shared" ref="AF569" si="824">AF570+AF571+AF572+AF573+AF574+AF575</f>
        <v>0</v>
      </c>
      <c r="AG569" s="5"/>
      <c r="AH569" s="5"/>
      <c r="AI569" s="5"/>
      <c r="AJ569" s="5"/>
      <c r="AK569" s="5"/>
      <c r="AL569" s="5"/>
      <c r="AM569" s="5"/>
      <c r="AN569" s="5"/>
      <c r="AO569" s="5"/>
      <c r="AP569" s="5"/>
    </row>
    <row r="570" spans="2:42" ht="30" x14ac:dyDescent="0.25">
      <c r="B570" s="8" t="s">
        <v>80</v>
      </c>
      <c r="C570" s="16">
        <v>0</v>
      </c>
      <c r="D570" s="16">
        <v>0</v>
      </c>
      <c r="E570" s="16">
        <v>0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  <c r="V570" s="16">
        <v>0</v>
      </c>
      <c r="W570" s="16">
        <v>0</v>
      </c>
      <c r="X570" s="16">
        <v>0</v>
      </c>
      <c r="Y570" s="16">
        <v>0</v>
      </c>
      <c r="Z570" s="16">
        <v>0</v>
      </c>
      <c r="AA570" s="16">
        <v>0</v>
      </c>
      <c r="AB570" s="16">
        <v>0</v>
      </c>
      <c r="AC570" s="16">
        <v>0</v>
      </c>
      <c r="AD570" s="16">
        <v>0</v>
      </c>
      <c r="AE570" s="16">
        <v>0</v>
      </c>
      <c r="AF570" s="16">
        <v>0</v>
      </c>
      <c r="AG570" s="5"/>
      <c r="AH570" s="5"/>
      <c r="AI570" s="5"/>
      <c r="AJ570" s="5"/>
      <c r="AK570" s="5"/>
      <c r="AL570" s="5"/>
      <c r="AM570" s="5"/>
      <c r="AN570" s="5"/>
      <c r="AO570" s="5"/>
      <c r="AP570" s="5"/>
    </row>
    <row r="571" spans="2:42" ht="30" x14ac:dyDescent="0.25">
      <c r="B571" s="8" t="s">
        <v>81</v>
      </c>
      <c r="C571" s="16"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6">
        <v>0</v>
      </c>
      <c r="O571" s="16">
        <v>0</v>
      </c>
      <c r="P571" s="16">
        <v>0</v>
      </c>
      <c r="Q571" s="16">
        <v>0</v>
      </c>
      <c r="R571" s="16">
        <v>0</v>
      </c>
      <c r="S571" s="16">
        <v>0</v>
      </c>
      <c r="T571" s="16">
        <v>0</v>
      </c>
      <c r="U571" s="16">
        <v>0</v>
      </c>
      <c r="V571" s="16">
        <v>0</v>
      </c>
      <c r="W571" s="16">
        <v>0</v>
      </c>
      <c r="X571" s="16">
        <v>0</v>
      </c>
      <c r="Y571" s="16">
        <v>0</v>
      </c>
      <c r="Z571" s="16">
        <v>0</v>
      </c>
      <c r="AA571" s="16">
        <v>0</v>
      </c>
      <c r="AB571" s="16">
        <v>0</v>
      </c>
      <c r="AC571" s="16">
        <v>0</v>
      </c>
      <c r="AD571" s="16">
        <v>0</v>
      </c>
      <c r="AE571" s="16">
        <v>0</v>
      </c>
      <c r="AF571" s="16">
        <v>0</v>
      </c>
      <c r="AG571" s="5"/>
      <c r="AH571" s="5"/>
      <c r="AI571" s="5"/>
      <c r="AJ571" s="5"/>
      <c r="AK571" s="5"/>
      <c r="AL571" s="5"/>
      <c r="AM571" s="5"/>
      <c r="AN571" s="5"/>
      <c r="AO571" s="5"/>
      <c r="AP571" s="5"/>
    </row>
    <row r="572" spans="2:42" ht="15" x14ac:dyDescent="0.25">
      <c r="B572" s="8" t="s">
        <v>82</v>
      </c>
      <c r="C572" s="16">
        <v>0</v>
      </c>
      <c r="D572" s="16">
        <v>0</v>
      </c>
      <c r="E572" s="16">
        <v>0</v>
      </c>
      <c r="F572" s="16">
        <v>0</v>
      </c>
      <c r="G572" s="16">
        <v>0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6">
        <v>0</v>
      </c>
      <c r="N572" s="16">
        <v>0</v>
      </c>
      <c r="O572" s="16">
        <v>0</v>
      </c>
      <c r="P572" s="16">
        <v>0</v>
      </c>
      <c r="Q572" s="16">
        <v>0</v>
      </c>
      <c r="R572" s="16">
        <v>0</v>
      </c>
      <c r="S572" s="16">
        <v>0</v>
      </c>
      <c r="T572" s="16">
        <v>0</v>
      </c>
      <c r="U572" s="16">
        <v>0</v>
      </c>
      <c r="V572" s="16">
        <v>0</v>
      </c>
      <c r="W572" s="16">
        <v>0</v>
      </c>
      <c r="X572" s="16">
        <v>0</v>
      </c>
      <c r="Y572" s="16">
        <v>0</v>
      </c>
      <c r="Z572" s="16">
        <v>0</v>
      </c>
      <c r="AA572" s="16">
        <v>0</v>
      </c>
      <c r="AB572" s="16">
        <v>0</v>
      </c>
      <c r="AC572" s="16">
        <v>0</v>
      </c>
      <c r="AD572" s="16">
        <v>0</v>
      </c>
      <c r="AE572" s="16">
        <v>0</v>
      </c>
      <c r="AF572" s="16">
        <v>0</v>
      </c>
      <c r="AG572" s="5"/>
      <c r="AH572" s="5"/>
      <c r="AI572" s="5"/>
      <c r="AJ572" s="5"/>
      <c r="AK572" s="5"/>
      <c r="AL572" s="5"/>
      <c r="AM572" s="5"/>
      <c r="AN572" s="5"/>
      <c r="AO572" s="5"/>
      <c r="AP572" s="5"/>
    </row>
    <row r="573" spans="2:42" ht="30" x14ac:dyDescent="0.25">
      <c r="B573" s="8" t="s">
        <v>83</v>
      </c>
      <c r="C573" s="16">
        <v>0</v>
      </c>
      <c r="D573" s="16">
        <v>0</v>
      </c>
      <c r="E573" s="16">
        <v>0</v>
      </c>
      <c r="F573" s="16">
        <v>0</v>
      </c>
      <c r="G573" s="16">
        <v>0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0</v>
      </c>
      <c r="U573" s="16">
        <v>0</v>
      </c>
      <c r="V573" s="16">
        <v>0</v>
      </c>
      <c r="W573" s="16">
        <v>0</v>
      </c>
      <c r="X573" s="16">
        <v>0</v>
      </c>
      <c r="Y573" s="16">
        <v>0</v>
      </c>
      <c r="Z573" s="16">
        <v>0</v>
      </c>
      <c r="AA573" s="16">
        <v>0</v>
      </c>
      <c r="AB573" s="16">
        <v>0</v>
      </c>
      <c r="AC573" s="16">
        <v>0</v>
      </c>
      <c r="AD573" s="16">
        <v>0</v>
      </c>
      <c r="AE573" s="16">
        <v>0</v>
      </c>
      <c r="AF573" s="16">
        <v>0</v>
      </c>
      <c r="AG573" s="5"/>
      <c r="AH573" s="5"/>
      <c r="AI573" s="5"/>
      <c r="AJ573" s="5"/>
      <c r="AK573" s="5"/>
      <c r="AL573" s="5"/>
      <c r="AM573" s="5"/>
      <c r="AN573" s="5"/>
      <c r="AO573" s="5"/>
      <c r="AP573" s="5"/>
    </row>
    <row r="574" spans="2:42" ht="30" x14ac:dyDescent="0.25">
      <c r="B574" s="8" t="s">
        <v>84</v>
      </c>
      <c r="C574" s="16">
        <v>0</v>
      </c>
      <c r="D574" s="16">
        <v>0</v>
      </c>
      <c r="E574" s="16">
        <v>0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  <c r="V574" s="16">
        <v>0</v>
      </c>
      <c r="W574" s="16">
        <v>0</v>
      </c>
      <c r="X574" s="16">
        <v>0</v>
      </c>
      <c r="Y574" s="16">
        <v>0</v>
      </c>
      <c r="Z574" s="16">
        <v>0</v>
      </c>
      <c r="AA574" s="16">
        <v>0</v>
      </c>
      <c r="AB574" s="16">
        <v>0</v>
      </c>
      <c r="AC574" s="16">
        <v>0</v>
      </c>
      <c r="AD574" s="16">
        <v>0</v>
      </c>
      <c r="AE574" s="16">
        <v>0</v>
      </c>
      <c r="AF574" s="16">
        <v>0</v>
      </c>
      <c r="AG574" s="5"/>
      <c r="AH574" s="5"/>
      <c r="AI574" s="5"/>
      <c r="AJ574" s="5"/>
      <c r="AK574" s="5"/>
      <c r="AL574" s="5"/>
      <c r="AM574" s="5"/>
      <c r="AN574" s="5"/>
      <c r="AO574" s="5"/>
      <c r="AP574" s="5"/>
    </row>
    <row r="575" spans="2:42" ht="15" x14ac:dyDescent="0.25">
      <c r="B575" s="8" t="s">
        <v>85</v>
      </c>
      <c r="C575" s="16">
        <v>0</v>
      </c>
      <c r="D575" s="16">
        <v>0</v>
      </c>
      <c r="E575" s="16">
        <v>0</v>
      </c>
      <c r="F575" s="16">
        <v>0</v>
      </c>
      <c r="G575" s="16">
        <v>0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6">
        <v>0</v>
      </c>
      <c r="N575" s="16">
        <v>0</v>
      </c>
      <c r="O575" s="16">
        <v>0</v>
      </c>
      <c r="P575" s="16">
        <v>0</v>
      </c>
      <c r="Q575" s="16">
        <v>0</v>
      </c>
      <c r="R575" s="16">
        <v>0</v>
      </c>
      <c r="S575" s="16">
        <v>0</v>
      </c>
      <c r="T575" s="16">
        <v>0</v>
      </c>
      <c r="U575" s="16">
        <v>0</v>
      </c>
      <c r="V575" s="16">
        <v>0</v>
      </c>
      <c r="W575" s="16">
        <v>0</v>
      </c>
      <c r="X575" s="16">
        <v>0</v>
      </c>
      <c r="Y575" s="16">
        <v>0</v>
      </c>
      <c r="Z575" s="16">
        <v>0</v>
      </c>
      <c r="AA575" s="16">
        <v>0</v>
      </c>
      <c r="AB575" s="16">
        <v>0</v>
      </c>
      <c r="AC575" s="16">
        <v>0</v>
      </c>
      <c r="AD575" s="16">
        <v>0</v>
      </c>
      <c r="AE575" s="16">
        <v>0</v>
      </c>
      <c r="AF575" s="16">
        <v>0</v>
      </c>
      <c r="AG575" s="5"/>
      <c r="AH575" s="5"/>
      <c r="AI575" s="5"/>
      <c r="AJ575" s="5"/>
      <c r="AK575" s="5"/>
      <c r="AL575" s="5"/>
      <c r="AM575" s="5"/>
      <c r="AN575" s="5"/>
      <c r="AO575" s="5"/>
      <c r="AP575" s="5"/>
    </row>
    <row r="576" spans="2:42" ht="30" x14ac:dyDescent="0.25">
      <c r="B576" s="23" t="s">
        <v>86</v>
      </c>
      <c r="C576" s="19">
        <f>C564-C569</f>
        <v>0</v>
      </c>
      <c r="D576" s="19">
        <f t="shared" ref="D576:Q576" si="825">D564-D569</f>
        <v>0</v>
      </c>
      <c r="E576" s="19">
        <f t="shared" si="825"/>
        <v>0</v>
      </c>
      <c r="F576" s="19">
        <f t="shared" si="825"/>
        <v>0</v>
      </c>
      <c r="G576" s="19">
        <f t="shared" si="825"/>
        <v>0</v>
      </c>
      <c r="H576" s="19">
        <f t="shared" si="825"/>
        <v>0</v>
      </c>
      <c r="I576" s="19">
        <f t="shared" si="825"/>
        <v>0</v>
      </c>
      <c r="J576" s="19">
        <f t="shared" si="825"/>
        <v>0</v>
      </c>
      <c r="K576" s="19">
        <f t="shared" si="825"/>
        <v>0</v>
      </c>
      <c r="L576" s="19">
        <f t="shared" si="825"/>
        <v>0</v>
      </c>
      <c r="M576" s="19">
        <f t="shared" si="825"/>
        <v>0</v>
      </c>
      <c r="N576" s="19">
        <f t="shared" si="825"/>
        <v>0</v>
      </c>
      <c r="O576" s="19">
        <f t="shared" si="825"/>
        <v>0</v>
      </c>
      <c r="P576" s="19">
        <f t="shared" si="825"/>
        <v>0</v>
      </c>
      <c r="Q576" s="19">
        <f t="shared" si="825"/>
        <v>0</v>
      </c>
      <c r="R576" s="19">
        <f t="shared" ref="R576:AE576" si="826">R564-R569</f>
        <v>0</v>
      </c>
      <c r="S576" s="19">
        <f t="shared" si="826"/>
        <v>0</v>
      </c>
      <c r="T576" s="19">
        <f t="shared" si="826"/>
        <v>0</v>
      </c>
      <c r="U576" s="19">
        <f t="shared" si="826"/>
        <v>0</v>
      </c>
      <c r="V576" s="19">
        <f t="shared" si="826"/>
        <v>0</v>
      </c>
      <c r="W576" s="19">
        <f t="shared" si="826"/>
        <v>0</v>
      </c>
      <c r="X576" s="19">
        <f t="shared" si="826"/>
        <v>0</v>
      </c>
      <c r="Y576" s="19">
        <f t="shared" si="826"/>
        <v>0</v>
      </c>
      <c r="Z576" s="19">
        <f t="shared" si="826"/>
        <v>0</v>
      </c>
      <c r="AA576" s="19">
        <f t="shared" si="826"/>
        <v>0</v>
      </c>
      <c r="AB576" s="19">
        <f t="shared" si="826"/>
        <v>0</v>
      </c>
      <c r="AC576" s="19">
        <f t="shared" si="826"/>
        <v>0</v>
      </c>
      <c r="AD576" s="19">
        <f t="shared" si="826"/>
        <v>0</v>
      </c>
      <c r="AE576" s="19">
        <f t="shared" si="826"/>
        <v>0</v>
      </c>
      <c r="AF576" s="19">
        <f t="shared" ref="AF576" si="827">AF564-AF569</f>
        <v>0</v>
      </c>
      <c r="AG576" s="5"/>
      <c r="AH576" s="5"/>
      <c r="AI576" s="5"/>
      <c r="AJ576" s="5"/>
      <c r="AK576" s="5"/>
      <c r="AL576" s="5"/>
      <c r="AM576" s="5"/>
      <c r="AN576" s="5"/>
      <c r="AO576" s="5"/>
      <c r="AP576" s="5"/>
    </row>
    <row r="577" spans="2:42" ht="30" x14ac:dyDescent="0.25">
      <c r="B577" s="23" t="s">
        <v>87</v>
      </c>
      <c r="C577" s="19">
        <f>C553+C562+C576</f>
        <v>309700</v>
      </c>
      <c r="D577" s="19">
        <f t="shared" ref="D577:Q577" si="828">D553+D562+D576</f>
        <v>662581.59859154932</v>
      </c>
      <c r="E577" s="19">
        <f t="shared" si="828"/>
        <v>1039640.5845070423</v>
      </c>
      <c r="F577" s="19">
        <f t="shared" si="828"/>
        <v>1496463.0845070425</v>
      </c>
      <c r="G577" s="19">
        <f t="shared" si="828"/>
        <v>1926077.3309859154</v>
      </c>
      <c r="H577" s="19">
        <f t="shared" si="828"/>
        <v>2320054.176056338</v>
      </c>
      <c r="I577" s="19">
        <f t="shared" si="828"/>
        <v>2704050.4084507041</v>
      </c>
      <c r="J577" s="19">
        <f t="shared" si="828"/>
        <v>3008914.0633802814</v>
      </c>
      <c r="K577" s="19">
        <f t="shared" si="828"/>
        <v>3258895.9366197186</v>
      </c>
      <c r="L577" s="19">
        <f t="shared" si="828"/>
        <v>3483870.1549295774</v>
      </c>
      <c r="M577" s="19">
        <f t="shared" si="828"/>
        <v>3681286.2183098588</v>
      </c>
      <c r="N577" s="19">
        <f t="shared" si="828"/>
        <v>3848127.8732394371</v>
      </c>
      <c r="O577" s="19">
        <f t="shared" si="828"/>
        <v>4020326.0422535213</v>
      </c>
      <c r="P577" s="19">
        <f t="shared" si="828"/>
        <v>4198489.4647887321</v>
      </c>
      <c r="Q577" s="19">
        <f t="shared" si="828"/>
        <v>4341504.2394366199</v>
      </c>
      <c r="R577" s="19">
        <f t="shared" ref="R577:AE577" si="829">R553+R562+R576</f>
        <v>4488056.5915492959</v>
      </c>
      <c r="S577" s="19">
        <f t="shared" si="829"/>
        <v>4638711.3943661973</v>
      </c>
      <c r="T577" s="19">
        <f t="shared" si="829"/>
        <v>4748701.2746478878</v>
      </c>
      <c r="U577" s="19">
        <f t="shared" si="829"/>
        <v>4860036.795774648</v>
      </c>
      <c r="V577" s="19">
        <f t="shared" si="829"/>
        <v>4925888.5281690145</v>
      </c>
      <c r="W577" s="19">
        <f t="shared" si="829"/>
        <v>4941985.1971830986</v>
      </c>
      <c r="X577" s="19">
        <f t="shared" si="829"/>
        <v>4954297.1971830986</v>
      </c>
      <c r="Y577" s="19">
        <f t="shared" si="829"/>
        <v>4912146.7605633801</v>
      </c>
      <c r="Z577" s="19">
        <f t="shared" si="829"/>
        <v>4863279.9718309864</v>
      </c>
      <c r="AA577" s="19">
        <f t="shared" si="829"/>
        <v>4807971.9788732398</v>
      </c>
      <c r="AB577" s="19">
        <f t="shared" si="829"/>
        <v>4691124.7323943665</v>
      </c>
      <c r="AC577" s="19">
        <f t="shared" si="829"/>
        <v>4564007.6830985919</v>
      </c>
      <c r="AD577" s="19">
        <f t="shared" si="829"/>
        <v>4426812.8802816905</v>
      </c>
      <c r="AE577" s="19">
        <f t="shared" si="829"/>
        <v>4279105.1549295774</v>
      </c>
      <c r="AF577" s="19">
        <f t="shared" ref="AF577" si="830">AF553+AF562+AF576</f>
        <v>4120439.3098591547</v>
      </c>
      <c r="AG577" s="5"/>
      <c r="AH577" s="5"/>
      <c r="AI577" s="5"/>
      <c r="AJ577" s="5"/>
      <c r="AK577" s="5"/>
      <c r="AL577" s="5"/>
      <c r="AM577" s="5"/>
      <c r="AN577" s="5"/>
      <c r="AO577" s="5"/>
      <c r="AP577" s="5"/>
    </row>
    <row r="578" spans="2:42" ht="30" x14ac:dyDescent="0.25">
      <c r="B578" s="23" t="s">
        <v>88</v>
      </c>
      <c r="C578" s="19">
        <f>założenia!C202</f>
        <v>8000000</v>
      </c>
      <c r="D578" s="19">
        <f>C579</f>
        <v>8309700</v>
      </c>
      <c r="E578" s="19">
        <f t="shared" ref="E578" si="831">D579</f>
        <v>8972281.5985915493</v>
      </c>
      <c r="F578" s="19">
        <f t="shared" ref="F578" si="832">E579</f>
        <v>10011922.183098592</v>
      </c>
      <c r="G578" s="19">
        <f t="shared" ref="G578" si="833">F579</f>
        <v>11508385.267605634</v>
      </c>
      <c r="H578" s="19">
        <f t="shared" ref="H578" si="834">G579</f>
        <v>13434462.598591549</v>
      </c>
      <c r="I578" s="19">
        <f t="shared" ref="I578" si="835">H579</f>
        <v>15754516.774647888</v>
      </c>
      <c r="J578" s="19">
        <f t="shared" ref="J578" si="836">I579</f>
        <v>18458567.183098592</v>
      </c>
      <c r="K578" s="19">
        <f t="shared" ref="K578" si="837">J579</f>
        <v>21467481.246478874</v>
      </c>
      <c r="L578" s="19">
        <f t="shared" ref="L578" si="838">K579</f>
        <v>24726377.183098592</v>
      </c>
      <c r="M578" s="19">
        <f t="shared" ref="M578" si="839">L579</f>
        <v>28210247.33802817</v>
      </c>
      <c r="N578" s="19">
        <f t="shared" ref="N578" si="840">M579</f>
        <v>31891533.556338027</v>
      </c>
      <c r="O578" s="19">
        <f t="shared" ref="O578" si="841">N579</f>
        <v>35739661.429577462</v>
      </c>
      <c r="P578" s="19">
        <f t="shared" ref="P578" si="842">O579</f>
        <v>39759987.471830986</v>
      </c>
      <c r="Q578" s="19">
        <f t="shared" ref="Q578" si="843">P579</f>
        <v>43958476.936619721</v>
      </c>
      <c r="R578" s="19">
        <f t="shared" ref="R578" si="844">Q579</f>
        <v>48299981.17605634</v>
      </c>
      <c r="S578" s="19">
        <f t="shared" ref="S578" si="845">R579</f>
        <v>52788037.767605633</v>
      </c>
      <c r="T578" s="19">
        <f t="shared" ref="T578" si="846">S579</f>
        <v>57426749.16197183</v>
      </c>
      <c r="U578" s="19">
        <f t="shared" ref="U578" si="847">T579</f>
        <v>62175450.436619714</v>
      </c>
      <c r="V578" s="19">
        <f t="shared" ref="V578" si="848">U579</f>
        <v>67035487.23239436</v>
      </c>
      <c r="W578" s="19">
        <f t="shared" ref="W578" si="849">V579</f>
        <v>71961375.760563374</v>
      </c>
      <c r="X578" s="19">
        <f t="shared" ref="X578" si="850">W579</f>
        <v>76903360.957746476</v>
      </c>
      <c r="Y578" s="19">
        <f t="shared" ref="Y578" si="851">X579</f>
        <v>81857658.154929578</v>
      </c>
      <c r="Z578" s="19">
        <f t="shared" ref="Z578" si="852">Y579</f>
        <v>86769804.915492952</v>
      </c>
      <c r="AA578" s="19">
        <f t="shared" ref="AA578" si="853">Z579</f>
        <v>91633084.887323946</v>
      </c>
      <c r="AB578" s="19">
        <f t="shared" ref="AB578" si="854">AA579</f>
        <v>96441056.866197184</v>
      </c>
      <c r="AC578" s="19">
        <f t="shared" ref="AC578" si="855">AB579</f>
        <v>101132181.59859155</v>
      </c>
      <c r="AD578" s="19">
        <f t="shared" ref="AD578" si="856">AC579</f>
        <v>105696189.28169015</v>
      </c>
      <c r="AE578" s="19">
        <f t="shared" ref="AE578" si="857">AD579</f>
        <v>110123002.16197184</v>
      </c>
      <c r="AF578" s="19">
        <f t="shared" ref="AF578" si="858">AE579</f>
        <v>114402107.31690142</v>
      </c>
      <c r="AG578" s="5"/>
      <c r="AH578" s="5"/>
      <c r="AI578" s="5"/>
      <c r="AJ578" s="5"/>
      <c r="AK578" s="5"/>
      <c r="AL578" s="5"/>
      <c r="AM578" s="5"/>
      <c r="AN578" s="5"/>
      <c r="AO578" s="5"/>
      <c r="AP578" s="5"/>
    </row>
    <row r="579" spans="2:42" ht="30" x14ac:dyDescent="0.25">
      <c r="B579" s="23" t="s">
        <v>89</v>
      </c>
      <c r="C579" s="19">
        <f>C577+C578</f>
        <v>8309700</v>
      </c>
      <c r="D579" s="19">
        <f t="shared" ref="D579:Q579" si="859">D577+D578</f>
        <v>8972281.5985915493</v>
      </c>
      <c r="E579" s="19">
        <f t="shared" si="859"/>
        <v>10011922.183098592</v>
      </c>
      <c r="F579" s="19">
        <f t="shared" si="859"/>
        <v>11508385.267605634</v>
      </c>
      <c r="G579" s="19">
        <f t="shared" si="859"/>
        <v>13434462.598591549</v>
      </c>
      <c r="H579" s="19">
        <f t="shared" si="859"/>
        <v>15754516.774647888</v>
      </c>
      <c r="I579" s="19">
        <f t="shared" si="859"/>
        <v>18458567.183098592</v>
      </c>
      <c r="J579" s="19">
        <f t="shared" si="859"/>
        <v>21467481.246478874</v>
      </c>
      <c r="K579" s="19">
        <f t="shared" si="859"/>
        <v>24726377.183098592</v>
      </c>
      <c r="L579" s="19">
        <f t="shared" si="859"/>
        <v>28210247.33802817</v>
      </c>
      <c r="M579" s="19">
        <f t="shared" si="859"/>
        <v>31891533.556338027</v>
      </c>
      <c r="N579" s="19">
        <f t="shared" si="859"/>
        <v>35739661.429577462</v>
      </c>
      <c r="O579" s="19">
        <f t="shared" si="859"/>
        <v>39759987.471830986</v>
      </c>
      <c r="P579" s="19">
        <f t="shared" si="859"/>
        <v>43958476.936619721</v>
      </c>
      <c r="Q579" s="19">
        <f t="shared" si="859"/>
        <v>48299981.17605634</v>
      </c>
      <c r="R579" s="19">
        <f t="shared" ref="R579:AE579" si="860">R577+R578</f>
        <v>52788037.767605633</v>
      </c>
      <c r="S579" s="19">
        <f t="shared" si="860"/>
        <v>57426749.16197183</v>
      </c>
      <c r="T579" s="19">
        <f t="shared" si="860"/>
        <v>62175450.436619714</v>
      </c>
      <c r="U579" s="19">
        <f t="shared" si="860"/>
        <v>67035487.23239436</v>
      </c>
      <c r="V579" s="19">
        <f t="shared" si="860"/>
        <v>71961375.760563374</v>
      </c>
      <c r="W579" s="19">
        <f t="shared" si="860"/>
        <v>76903360.957746476</v>
      </c>
      <c r="X579" s="19">
        <f t="shared" si="860"/>
        <v>81857658.154929578</v>
      </c>
      <c r="Y579" s="19">
        <f t="shared" si="860"/>
        <v>86769804.915492952</v>
      </c>
      <c r="Z579" s="19">
        <f t="shared" si="860"/>
        <v>91633084.887323946</v>
      </c>
      <c r="AA579" s="19">
        <f t="shared" si="860"/>
        <v>96441056.866197184</v>
      </c>
      <c r="AB579" s="19">
        <f t="shared" si="860"/>
        <v>101132181.59859155</v>
      </c>
      <c r="AC579" s="19">
        <f t="shared" si="860"/>
        <v>105696189.28169015</v>
      </c>
      <c r="AD579" s="19">
        <f t="shared" si="860"/>
        <v>110123002.16197184</v>
      </c>
      <c r="AE579" s="19">
        <f t="shared" si="860"/>
        <v>114402107.31690142</v>
      </c>
      <c r="AF579" s="19">
        <f t="shared" ref="AF579" si="861">AF577+AF578</f>
        <v>118522546.62676057</v>
      </c>
      <c r="AG579" s="5"/>
      <c r="AH579" s="5"/>
      <c r="AI579" s="5"/>
      <c r="AJ579" s="5"/>
      <c r="AK579" s="5"/>
      <c r="AL579" s="5"/>
      <c r="AM579" s="5"/>
      <c r="AN579" s="5"/>
      <c r="AO579" s="5"/>
      <c r="AP579" s="5"/>
    </row>
    <row r="580" spans="2:42" ht="15" x14ac:dyDescent="0.25">
      <c r="B580" s="5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5"/>
      <c r="AH580" s="5"/>
      <c r="AI580" s="5"/>
      <c r="AJ580" s="5"/>
      <c r="AK580" s="5"/>
      <c r="AL580" s="5"/>
      <c r="AM580" s="5"/>
      <c r="AN580" s="5"/>
      <c r="AO580" s="5"/>
      <c r="AP580" s="5"/>
    </row>
    <row r="581" spans="2:42" ht="30" x14ac:dyDescent="0.25">
      <c r="B581" s="32" t="s">
        <v>134</v>
      </c>
      <c r="C581" s="7" t="str">
        <f>założenia!C17</f>
        <v>Rok n
2015</v>
      </c>
      <c r="D581" s="7" t="str">
        <f>założenia!D17</f>
        <v>Rok n+1
2016</v>
      </c>
      <c r="E581" s="7" t="str">
        <f>założenia!E17</f>
        <v>Rok n+2
2017</v>
      </c>
      <c r="F581" s="7" t="str">
        <f>założenia!F17</f>
        <v>Rok n+3
2018</v>
      </c>
      <c r="G581" s="7" t="str">
        <f>założenia!G17</f>
        <v>Rok n+4
2019</v>
      </c>
      <c r="H581" s="7" t="str">
        <f>założenia!H17</f>
        <v>Rok n+5
2020</v>
      </c>
      <c r="I581" s="7" t="str">
        <f>założenia!I17</f>
        <v>Rok n+6
2021</v>
      </c>
      <c r="J581" s="7" t="str">
        <f>założenia!J17</f>
        <v>Rok n+7
2022</v>
      </c>
      <c r="K581" s="7" t="str">
        <f>założenia!K17</f>
        <v>Rok n+8
2023</v>
      </c>
      <c r="L581" s="7" t="str">
        <f>założenia!L17</f>
        <v>Rok n+9
2024</v>
      </c>
      <c r="M581" s="7" t="str">
        <f>założenia!M17</f>
        <v>Rok n+10
2025</v>
      </c>
      <c r="N581" s="7" t="str">
        <f>założenia!N17</f>
        <v>Rok n+11
2026</v>
      </c>
      <c r="O581" s="7" t="str">
        <f>założenia!O17</f>
        <v>Rok n+12
2027</v>
      </c>
      <c r="P581" s="7" t="str">
        <f>założenia!P17</f>
        <v>Rok n+13
2028</v>
      </c>
      <c r="Q581" s="7" t="str">
        <f>założenia!Q17</f>
        <v>Rok n+14
2029</v>
      </c>
      <c r="R581" s="7" t="str">
        <f>założenia!R17</f>
        <v>Rok n+15
2030</v>
      </c>
      <c r="S581" s="7" t="str">
        <f>założenia!S17</f>
        <v>Rok n+16
2031</v>
      </c>
      <c r="T581" s="7" t="str">
        <f>założenia!T17</f>
        <v>Rok n+17
2032</v>
      </c>
      <c r="U581" s="7" t="str">
        <f>założenia!U17</f>
        <v>Rok n+18
2033</v>
      </c>
      <c r="V581" s="7" t="str">
        <f>założenia!V17</f>
        <v>Rok n+19
2034</v>
      </c>
      <c r="W581" s="7" t="str">
        <f>założenia!W17</f>
        <v>Rok n+20
2035</v>
      </c>
      <c r="X581" s="7" t="str">
        <f>założenia!X17</f>
        <v>Rok n+21
2036</v>
      </c>
      <c r="Y581" s="7" t="str">
        <f>założenia!Y17</f>
        <v>Rok n+22
2037</v>
      </c>
      <c r="Z581" s="7" t="str">
        <f>założenia!Z17</f>
        <v>Rok n+23
2038</v>
      </c>
      <c r="AA581" s="7" t="str">
        <f>założenia!AA17</f>
        <v>Rok n+24
2039</v>
      </c>
      <c r="AB581" s="7" t="str">
        <f>założenia!AB17</f>
        <v>Rok n+25
2040</v>
      </c>
      <c r="AC581" s="7" t="str">
        <f>założenia!AC17</f>
        <v>Rok n+26
2041</v>
      </c>
      <c r="AD581" s="7" t="str">
        <f>założenia!AD17</f>
        <v>Rok n+27
2042</v>
      </c>
      <c r="AE581" s="7" t="str">
        <f>założenia!AE17</f>
        <v>Rok n+28
2043</v>
      </c>
      <c r="AF581" s="7" t="str">
        <f>założenia!AF17</f>
        <v>Rok n+29
2044</v>
      </c>
      <c r="AG581" s="5"/>
      <c r="AH581" s="5"/>
      <c r="AI581" s="5"/>
      <c r="AJ581" s="5"/>
      <c r="AK581" s="5"/>
      <c r="AL581" s="5"/>
      <c r="AM581" s="5"/>
      <c r="AN581" s="5"/>
      <c r="AO581" s="5"/>
      <c r="AP581" s="5"/>
    </row>
    <row r="582" spans="2:42" ht="30" x14ac:dyDescent="0.25">
      <c r="B582" s="39" t="s">
        <v>58</v>
      </c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5"/>
      <c r="AH582" s="5"/>
      <c r="AI582" s="5"/>
      <c r="AJ582" s="5"/>
      <c r="AK582" s="5"/>
      <c r="AL582" s="5"/>
      <c r="AM582" s="5"/>
      <c r="AN582" s="5"/>
      <c r="AO582" s="5"/>
      <c r="AP582" s="5"/>
    </row>
    <row r="583" spans="2:42" ht="15" x14ac:dyDescent="0.25">
      <c r="B583" s="23" t="s">
        <v>59</v>
      </c>
      <c r="C583" s="19">
        <f t="shared" ref="C583:Q583" si="862">C164</f>
        <v>219900</v>
      </c>
      <c r="D583" s="19">
        <f t="shared" si="862"/>
        <v>574059</v>
      </c>
      <c r="E583" s="19">
        <f t="shared" si="862"/>
        <v>852825.90800000005</v>
      </c>
      <c r="F583" s="19">
        <f t="shared" si="862"/>
        <v>1310471.9080000001</v>
      </c>
      <c r="G583" s="19">
        <f t="shared" si="862"/>
        <v>1740620.9080000001</v>
      </c>
      <c r="H583" s="19">
        <f t="shared" si="862"/>
        <v>2134430.9079999998</v>
      </c>
      <c r="I583" s="19">
        <f t="shared" si="862"/>
        <v>2518573.9079999998</v>
      </c>
      <c r="J583" s="19">
        <f t="shared" si="862"/>
        <v>2822783.9079999998</v>
      </c>
      <c r="K583" s="19">
        <f t="shared" si="862"/>
        <v>3072410.9079999998</v>
      </c>
      <c r="L583" s="19">
        <f t="shared" si="862"/>
        <v>3297381.9079999998</v>
      </c>
      <c r="M583" s="19">
        <f t="shared" si="862"/>
        <v>3494768.9079999998</v>
      </c>
      <c r="N583" s="19">
        <f t="shared" si="862"/>
        <v>3661554.9079999998</v>
      </c>
      <c r="O583" s="19">
        <f t="shared" si="862"/>
        <v>3834123.9079999998</v>
      </c>
      <c r="P583" s="19">
        <f t="shared" si="862"/>
        <v>4012668.9079999998</v>
      </c>
      <c r="Q583" s="19">
        <f t="shared" si="862"/>
        <v>4155595.9079999998</v>
      </c>
      <c r="R583" s="19">
        <f t="shared" ref="R583:AF583" si="863">R164</f>
        <v>4302524.9079999998</v>
      </c>
      <c r="S583" s="19">
        <f t="shared" si="863"/>
        <v>4453566.9079999998</v>
      </c>
      <c r="T583" s="19">
        <f t="shared" si="863"/>
        <v>4563432.9079999998</v>
      </c>
      <c r="U583" s="19">
        <f t="shared" si="863"/>
        <v>4675148.9079999998</v>
      </c>
      <c r="V583" s="19">
        <f t="shared" si="863"/>
        <v>4740840.9079999998</v>
      </c>
      <c r="W583" s="19">
        <f t="shared" si="863"/>
        <v>4756744.9079999998</v>
      </c>
      <c r="X583" s="19">
        <f t="shared" si="863"/>
        <v>4769409.9079999998</v>
      </c>
      <c r="Y583" s="19">
        <f t="shared" si="863"/>
        <v>4727027.9079999998</v>
      </c>
      <c r="Z583" s="19">
        <f t="shared" si="863"/>
        <v>4678502.9079999998</v>
      </c>
      <c r="AA583" s="19">
        <f t="shared" si="863"/>
        <v>4623544.9079999998</v>
      </c>
      <c r="AB583" s="19">
        <f t="shared" si="863"/>
        <v>4506418.9079999998</v>
      </c>
      <c r="AC583" s="19">
        <f t="shared" si="863"/>
        <v>4379638.9079999998</v>
      </c>
      <c r="AD583" s="19">
        <f t="shared" si="863"/>
        <v>4242788.9079999998</v>
      </c>
      <c r="AE583" s="19">
        <f t="shared" si="863"/>
        <v>4095433.9079999998</v>
      </c>
      <c r="AF583" s="19">
        <f t="shared" si="863"/>
        <v>3937128.9079999998</v>
      </c>
      <c r="AG583" s="5"/>
      <c r="AH583" s="5"/>
      <c r="AI583" s="5"/>
      <c r="AJ583" s="5"/>
      <c r="AK583" s="5"/>
      <c r="AL583" s="5"/>
      <c r="AM583" s="5"/>
      <c r="AN583" s="5"/>
      <c r="AO583" s="5"/>
      <c r="AP583" s="5"/>
    </row>
    <row r="584" spans="2:42" ht="15" x14ac:dyDescent="0.25">
      <c r="B584" s="23" t="s">
        <v>60</v>
      </c>
      <c r="C584" s="19">
        <f>C585+C586+C587+C588+C589</f>
        <v>989800</v>
      </c>
      <c r="D584" s="19">
        <f t="shared" ref="D584:Q584" si="864">D585+D586+D587+D588+D589</f>
        <v>988522.59859154932</v>
      </c>
      <c r="E584" s="19">
        <f t="shared" si="864"/>
        <v>1086814.6765070423</v>
      </c>
      <c r="F584" s="19">
        <f t="shared" si="864"/>
        <v>1085991.1765070423</v>
      </c>
      <c r="G584" s="19">
        <f t="shared" si="864"/>
        <v>1085456.4229859153</v>
      </c>
      <c r="H584" s="19">
        <f t="shared" si="864"/>
        <v>1085623.268056338</v>
      </c>
      <c r="I584" s="19">
        <f t="shared" si="864"/>
        <v>1085476.5004507042</v>
      </c>
      <c r="J584" s="19">
        <f t="shared" si="864"/>
        <v>1086130.1553802816</v>
      </c>
      <c r="K584" s="19">
        <f t="shared" si="864"/>
        <v>1086485.0286197183</v>
      </c>
      <c r="L584" s="19">
        <f t="shared" si="864"/>
        <v>1086488.2469295773</v>
      </c>
      <c r="M584" s="19">
        <f t="shared" si="864"/>
        <v>1086517.3103098592</v>
      </c>
      <c r="N584" s="19">
        <f t="shared" si="864"/>
        <v>1086572.9652394366</v>
      </c>
      <c r="O584" s="19">
        <f t="shared" si="864"/>
        <v>1086202.1342535212</v>
      </c>
      <c r="P584" s="19">
        <f t="shared" si="864"/>
        <v>1085820.5567887323</v>
      </c>
      <c r="Q584" s="19">
        <f t="shared" si="864"/>
        <v>1085908.3314366196</v>
      </c>
      <c r="R584" s="19">
        <f t="shared" ref="R584:AF584" si="865">R585+R586+R587+R588+R589</f>
        <v>1085531.6835492956</v>
      </c>
      <c r="S584" s="19">
        <f t="shared" si="865"/>
        <v>1085144.4863661972</v>
      </c>
      <c r="T584" s="19">
        <f t="shared" si="865"/>
        <v>1085268.3666478873</v>
      </c>
      <c r="U584" s="19">
        <f t="shared" si="865"/>
        <v>1084887.8877746479</v>
      </c>
      <c r="V584" s="19">
        <f t="shared" si="865"/>
        <v>1085047.620169014</v>
      </c>
      <c r="W584" s="19">
        <f t="shared" si="865"/>
        <v>1085240.2891830986</v>
      </c>
      <c r="X584" s="19">
        <f t="shared" si="865"/>
        <v>1084887.2891830986</v>
      </c>
      <c r="Y584" s="19">
        <f t="shared" si="865"/>
        <v>1085118.8525633803</v>
      </c>
      <c r="Z584" s="19">
        <f t="shared" si="865"/>
        <v>1084777.0638309859</v>
      </c>
      <c r="AA584" s="19">
        <f t="shared" si="865"/>
        <v>1084427.0708732393</v>
      </c>
      <c r="AB584" s="19">
        <f t="shared" si="865"/>
        <v>1084705.8243943662</v>
      </c>
      <c r="AC584" s="19">
        <f t="shared" si="865"/>
        <v>1084368.7750985913</v>
      </c>
      <c r="AD584" s="19">
        <f t="shared" si="865"/>
        <v>1084023.97228169</v>
      </c>
      <c r="AE584" s="19">
        <f t="shared" si="865"/>
        <v>1083671.2469295773</v>
      </c>
      <c r="AF584" s="19">
        <f t="shared" si="865"/>
        <v>1083310.4018591549</v>
      </c>
      <c r="AG584" s="5"/>
      <c r="AH584" s="5"/>
      <c r="AI584" s="5"/>
      <c r="AJ584" s="5"/>
      <c r="AK584" s="5"/>
      <c r="AL584" s="5"/>
      <c r="AM584" s="5"/>
      <c r="AN584" s="5"/>
      <c r="AO584" s="5"/>
      <c r="AP584" s="5"/>
    </row>
    <row r="585" spans="2:42" ht="15" x14ac:dyDescent="0.25">
      <c r="B585" s="8" t="s">
        <v>61</v>
      </c>
      <c r="C585" s="16">
        <f>C548+C129+C130</f>
        <v>1000000</v>
      </c>
      <c r="D585" s="16">
        <f t="shared" ref="D585:Q585" si="866">D548+D129+D130</f>
        <v>1000000</v>
      </c>
      <c r="E585" s="16">
        <f t="shared" si="866"/>
        <v>1169125</v>
      </c>
      <c r="F585" s="16">
        <f t="shared" si="866"/>
        <v>1169125</v>
      </c>
      <c r="G585" s="16">
        <f t="shared" si="866"/>
        <v>1169125</v>
      </c>
      <c r="H585" s="16">
        <f t="shared" si="866"/>
        <v>1169125</v>
      </c>
      <c r="I585" s="16">
        <f t="shared" si="866"/>
        <v>1169125</v>
      </c>
      <c r="J585" s="16">
        <f t="shared" si="866"/>
        <v>1169125</v>
      </c>
      <c r="K585" s="16">
        <f t="shared" si="866"/>
        <v>1169125</v>
      </c>
      <c r="L585" s="16">
        <f t="shared" si="866"/>
        <v>1169125</v>
      </c>
      <c r="M585" s="16">
        <f t="shared" si="866"/>
        <v>1169125</v>
      </c>
      <c r="N585" s="16">
        <f t="shared" si="866"/>
        <v>1169125</v>
      </c>
      <c r="O585" s="16">
        <f t="shared" si="866"/>
        <v>1169125</v>
      </c>
      <c r="P585" s="16">
        <f t="shared" si="866"/>
        <v>1169125</v>
      </c>
      <c r="Q585" s="16">
        <f t="shared" si="866"/>
        <v>1169125</v>
      </c>
      <c r="R585" s="16">
        <f t="shared" ref="R585:AF585" si="867">R548+R129+R130</f>
        <v>1169125</v>
      </c>
      <c r="S585" s="16">
        <f t="shared" si="867"/>
        <v>1169125</v>
      </c>
      <c r="T585" s="16">
        <f t="shared" si="867"/>
        <v>1169125</v>
      </c>
      <c r="U585" s="16">
        <f t="shared" si="867"/>
        <v>1169125</v>
      </c>
      <c r="V585" s="16">
        <f t="shared" si="867"/>
        <v>1169125</v>
      </c>
      <c r="W585" s="16">
        <f t="shared" si="867"/>
        <v>1169125</v>
      </c>
      <c r="X585" s="16">
        <f t="shared" si="867"/>
        <v>1169125</v>
      </c>
      <c r="Y585" s="16">
        <f t="shared" si="867"/>
        <v>1169125</v>
      </c>
      <c r="Z585" s="16">
        <f t="shared" si="867"/>
        <v>1169125</v>
      </c>
      <c r="AA585" s="16">
        <f t="shared" si="867"/>
        <v>1169125</v>
      </c>
      <c r="AB585" s="16">
        <f t="shared" si="867"/>
        <v>1169125</v>
      </c>
      <c r="AC585" s="16">
        <f t="shared" si="867"/>
        <v>1169125</v>
      </c>
      <c r="AD585" s="16">
        <f t="shared" si="867"/>
        <v>1169125</v>
      </c>
      <c r="AE585" s="16">
        <f t="shared" si="867"/>
        <v>1169125</v>
      </c>
      <c r="AF585" s="16">
        <f t="shared" si="867"/>
        <v>1169125</v>
      </c>
      <c r="AG585" s="5"/>
      <c r="AH585" s="5"/>
      <c r="AI585" s="5"/>
      <c r="AJ585" s="5"/>
      <c r="AK585" s="5"/>
      <c r="AL585" s="5"/>
      <c r="AM585" s="5"/>
      <c r="AN585" s="5"/>
      <c r="AO585" s="5"/>
      <c r="AP585" s="5"/>
    </row>
    <row r="586" spans="2:42" ht="15" x14ac:dyDescent="0.25">
      <c r="B586" s="8" t="s">
        <v>62</v>
      </c>
      <c r="C586" s="16">
        <f>założenia!C144-C314</f>
        <v>-10200</v>
      </c>
      <c r="D586" s="16">
        <f t="shared" ref="D586:Q586" si="868">C314-D314</f>
        <v>-11477.401408450736</v>
      </c>
      <c r="E586" s="16">
        <f t="shared" si="868"/>
        <v>-12545.415492957749</v>
      </c>
      <c r="F586" s="16">
        <f t="shared" si="868"/>
        <v>-13368.915492957749</v>
      </c>
      <c r="G586" s="16">
        <f t="shared" si="868"/>
        <v>-13903.669014084502</v>
      </c>
      <c r="H586" s="16">
        <f t="shared" si="868"/>
        <v>-13736.823943661933</v>
      </c>
      <c r="I586" s="16">
        <f t="shared" si="868"/>
        <v>-13883.591549295757</v>
      </c>
      <c r="J586" s="16">
        <f t="shared" si="868"/>
        <v>-13229.936619718326</v>
      </c>
      <c r="K586" s="16">
        <f t="shared" si="868"/>
        <v>-12875.063380281732</v>
      </c>
      <c r="L586" s="16">
        <f t="shared" si="868"/>
        <v>-12871.845070422569</v>
      </c>
      <c r="M586" s="16">
        <f t="shared" si="868"/>
        <v>-12842.781690140779</v>
      </c>
      <c r="N586" s="16">
        <f t="shared" si="868"/>
        <v>-12787.126760563406</v>
      </c>
      <c r="O586" s="16">
        <f t="shared" si="868"/>
        <v>-13157.957746478845</v>
      </c>
      <c r="P586" s="16">
        <f t="shared" si="868"/>
        <v>-13539.535211267648</v>
      </c>
      <c r="Q586" s="16">
        <f t="shared" si="868"/>
        <v>-13451.760563380318</v>
      </c>
      <c r="R586" s="16">
        <f t="shared" ref="R586:R587" si="869">Q314-R314</f>
        <v>-13828.408450704243</v>
      </c>
      <c r="S586" s="16">
        <f t="shared" ref="S586:S587" si="870">R314-S314</f>
        <v>-14215.60563380277</v>
      </c>
      <c r="T586" s="16">
        <f t="shared" ref="T586:T587" si="871">S314-T314</f>
        <v>-14091.725352112611</v>
      </c>
      <c r="U586" s="16">
        <f t="shared" ref="U586:U587" si="872">T314-U314</f>
        <v>-14472.20422535215</v>
      </c>
      <c r="V586" s="16">
        <f t="shared" ref="V586:V587" si="873">U314-V314</f>
        <v>-14312.471830985858</v>
      </c>
      <c r="W586" s="16">
        <f t="shared" ref="W586:W587" si="874">V314-W314</f>
        <v>-14119.802816901472</v>
      </c>
      <c r="X586" s="16">
        <f t="shared" ref="X586:X587" si="875">W314-X314</f>
        <v>-14472.802816901472</v>
      </c>
      <c r="Y586" s="16">
        <f t="shared" ref="Y586:Y587" si="876">X314-Y314</f>
        <v>-14241.239436619682</v>
      </c>
      <c r="Z586" s="16">
        <f t="shared" ref="Z586:Z587" si="877">Y314-Z314</f>
        <v>-14583.028169014025</v>
      </c>
      <c r="AA586" s="16">
        <f t="shared" ref="AA586:AA587" si="878">Z314-AA314</f>
        <v>-14933.021126760636</v>
      </c>
      <c r="AB586" s="16">
        <f t="shared" ref="AB586:AB587" si="879">AA314-AB314</f>
        <v>-14654.267605633708</v>
      </c>
      <c r="AC586" s="16">
        <f t="shared" ref="AC586:AC587" si="880">AB314-AC314</f>
        <v>-14991.316901408485</v>
      </c>
      <c r="AD586" s="16">
        <f t="shared" ref="AD586:AD587" si="881">AC314-AD314</f>
        <v>-15336.119718309841</v>
      </c>
      <c r="AE586" s="16">
        <f t="shared" ref="AE586:AE587" si="882">AD314-AE314</f>
        <v>-15688.845070422627</v>
      </c>
      <c r="AF586" s="16">
        <f t="shared" ref="AF586:AF587" si="883">AE314-AF314</f>
        <v>-16049.690140845021</v>
      </c>
      <c r="AG586" s="5"/>
      <c r="AH586" s="5"/>
      <c r="AI586" s="5"/>
      <c r="AJ586" s="5"/>
      <c r="AK586" s="5"/>
      <c r="AL586" s="5"/>
      <c r="AM586" s="5"/>
      <c r="AN586" s="5"/>
      <c r="AO586" s="5"/>
      <c r="AP586" s="5"/>
    </row>
    <row r="587" spans="2:42" ht="15" x14ac:dyDescent="0.25">
      <c r="B587" s="8" t="s">
        <v>63</v>
      </c>
      <c r="C587" s="16">
        <f>założenia!C145-C315</f>
        <v>-34000.000000000116</v>
      </c>
      <c r="D587" s="16">
        <f t="shared" ref="D587:Q587" si="884">C315-D315</f>
        <v>-38258.004694835632</v>
      </c>
      <c r="E587" s="16">
        <f t="shared" si="884"/>
        <v>-41818.051643192302</v>
      </c>
      <c r="F587" s="16">
        <f t="shared" si="884"/>
        <v>-44563.051643192768</v>
      </c>
      <c r="G587" s="16">
        <f t="shared" si="884"/>
        <v>-46345.563380281674</v>
      </c>
      <c r="H587" s="16">
        <f t="shared" si="884"/>
        <v>-45789.413145539584</v>
      </c>
      <c r="I587" s="16">
        <f t="shared" si="884"/>
        <v>-46278.638497652719</v>
      </c>
      <c r="J587" s="16">
        <f t="shared" si="884"/>
        <v>-44099.788732394576</v>
      </c>
      <c r="K587" s="16">
        <f t="shared" si="884"/>
        <v>-42916.877934272168</v>
      </c>
      <c r="L587" s="16">
        <f t="shared" si="884"/>
        <v>-42906.150234741857</v>
      </c>
      <c r="M587" s="16">
        <f t="shared" si="884"/>
        <v>-42809.272300469689</v>
      </c>
      <c r="N587" s="16">
        <f t="shared" si="884"/>
        <v>-42623.755868544569</v>
      </c>
      <c r="O587" s="16">
        <f t="shared" si="884"/>
        <v>-43859.859154929407</v>
      </c>
      <c r="P587" s="16">
        <f t="shared" si="884"/>
        <v>-45131.784037558595</v>
      </c>
      <c r="Q587" s="16">
        <f t="shared" si="884"/>
        <v>-44839.201877934393</v>
      </c>
      <c r="R587" s="16">
        <f t="shared" si="869"/>
        <v>-46094.69483568077</v>
      </c>
      <c r="S587" s="16">
        <f t="shared" si="870"/>
        <v>-47385.352112676017</v>
      </c>
      <c r="T587" s="16">
        <f t="shared" si="871"/>
        <v>-46972.417840375332</v>
      </c>
      <c r="U587" s="16">
        <f t="shared" si="872"/>
        <v>-48240.68075117399</v>
      </c>
      <c r="V587" s="16">
        <f t="shared" si="873"/>
        <v>-47708.239436619682</v>
      </c>
      <c r="W587" s="16">
        <f t="shared" si="874"/>
        <v>-47066.009389671264</v>
      </c>
      <c r="X587" s="16">
        <f t="shared" si="875"/>
        <v>-48242.676056338241</v>
      </c>
      <c r="Y587" s="16">
        <f t="shared" si="876"/>
        <v>-47470.798122065607</v>
      </c>
      <c r="Z587" s="16">
        <f t="shared" si="877"/>
        <v>-48610.093896713341</v>
      </c>
      <c r="AA587" s="16">
        <f t="shared" si="878"/>
        <v>-49776.737089202274</v>
      </c>
      <c r="AB587" s="16">
        <f t="shared" si="879"/>
        <v>-48847.558685445692</v>
      </c>
      <c r="AC587" s="16">
        <f t="shared" si="880"/>
        <v>-49971.056338028517</v>
      </c>
      <c r="AD587" s="16">
        <f t="shared" si="881"/>
        <v>-51120.399061032571</v>
      </c>
      <c r="AE587" s="16">
        <f t="shared" si="882"/>
        <v>-52296.150234741624</v>
      </c>
      <c r="AF587" s="16">
        <f t="shared" si="883"/>
        <v>-53498.967136150692</v>
      </c>
      <c r="AG587" s="5"/>
      <c r="AH587" s="5"/>
      <c r="AI587" s="5"/>
      <c r="AJ587" s="5"/>
      <c r="AK587" s="5"/>
      <c r="AL587" s="5"/>
      <c r="AM587" s="5"/>
      <c r="AN587" s="5"/>
      <c r="AO587" s="5"/>
      <c r="AP587" s="5"/>
    </row>
    <row r="588" spans="2:42" ht="45" x14ac:dyDescent="0.25">
      <c r="B588" s="8" t="s">
        <v>64</v>
      </c>
      <c r="C588" s="16">
        <f>C331-założenia!C161</f>
        <v>34000.000000000116</v>
      </c>
      <c r="D588" s="16">
        <f t="shared" ref="D588:Q588" si="885">D331-C331</f>
        <v>38258.004694835632</v>
      </c>
      <c r="E588" s="16">
        <f t="shared" si="885"/>
        <v>41818.051643192302</v>
      </c>
      <c r="F588" s="16">
        <f t="shared" si="885"/>
        <v>44563.051643192768</v>
      </c>
      <c r="G588" s="16">
        <f t="shared" si="885"/>
        <v>46345.563380281674</v>
      </c>
      <c r="H588" s="16">
        <f t="shared" si="885"/>
        <v>45789.413145539584</v>
      </c>
      <c r="I588" s="16">
        <f t="shared" si="885"/>
        <v>46278.638497652719</v>
      </c>
      <c r="J588" s="16">
        <f t="shared" si="885"/>
        <v>44099.788732394576</v>
      </c>
      <c r="K588" s="16">
        <f t="shared" si="885"/>
        <v>42916.877934272168</v>
      </c>
      <c r="L588" s="16">
        <f t="shared" si="885"/>
        <v>42906.150234741857</v>
      </c>
      <c r="M588" s="16">
        <f t="shared" si="885"/>
        <v>42809.272300469689</v>
      </c>
      <c r="N588" s="16">
        <f t="shared" si="885"/>
        <v>42623.755868544569</v>
      </c>
      <c r="O588" s="16">
        <f t="shared" si="885"/>
        <v>43859.859154929407</v>
      </c>
      <c r="P588" s="16">
        <f t="shared" si="885"/>
        <v>45131.784037558595</v>
      </c>
      <c r="Q588" s="16">
        <f t="shared" si="885"/>
        <v>44839.201877934393</v>
      </c>
      <c r="R588" s="16">
        <f t="shared" ref="R588" si="886">R331-Q331</f>
        <v>46094.69483568077</v>
      </c>
      <c r="S588" s="16">
        <f t="shared" ref="S588" si="887">S331-R331</f>
        <v>47385.352112676017</v>
      </c>
      <c r="T588" s="16">
        <f t="shared" ref="T588" si="888">T331-S331</f>
        <v>46972.417840375332</v>
      </c>
      <c r="U588" s="16">
        <f t="shared" ref="U588" si="889">U331-T331</f>
        <v>48240.68075117399</v>
      </c>
      <c r="V588" s="16">
        <f t="shared" ref="V588" si="890">V331-U331</f>
        <v>47708.239436619682</v>
      </c>
      <c r="W588" s="16">
        <f t="shared" ref="W588" si="891">W331-V331</f>
        <v>47066.009389671264</v>
      </c>
      <c r="X588" s="16">
        <f t="shared" ref="X588" si="892">X331-W331</f>
        <v>48242.676056338241</v>
      </c>
      <c r="Y588" s="16">
        <f t="shared" ref="Y588" si="893">Y331-X331</f>
        <v>47470.798122065607</v>
      </c>
      <c r="Z588" s="16">
        <f t="shared" ref="Z588" si="894">Z331-Y331</f>
        <v>48610.093896713341</v>
      </c>
      <c r="AA588" s="16">
        <f t="shared" ref="AA588" si="895">AA331-Z331</f>
        <v>49776.737089202274</v>
      </c>
      <c r="AB588" s="16">
        <f t="shared" ref="AB588" si="896">AB331-AA331</f>
        <v>48847.558685445692</v>
      </c>
      <c r="AC588" s="16">
        <f t="shared" ref="AC588" si="897">AC331-AB331</f>
        <v>49971.056338028517</v>
      </c>
      <c r="AD588" s="16">
        <f t="shared" ref="AD588" si="898">AD331-AC331</f>
        <v>51120.399061032571</v>
      </c>
      <c r="AE588" s="16">
        <f t="shared" ref="AE588" si="899">AE331-AD331</f>
        <v>52296.150234741624</v>
      </c>
      <c r="AF588" s="16">
        <f t="shared" ref="AF588" si="900">AF331-AE331</f>
        <v>53498.967136150692</v>
      </c>
      <c r="AG588" s="5"/>
      <c r="AH588" s="5"/>
      <c r="AI588" s="5"/>
      <c r="AJ588" s="5"/>
      <c r="AK588" s="5"/>
      <c r="AL588" s="5"/>
      <c r="AM588" s="5"/>
      <c r="AN588" s="5"/>
      <c r="AO588" s="5"/>
      <c r="AP588" s="5"/>
    </row>
    <row r="589" spans="2:42" ht="15" x14ac:dyDescent="0.25">
      <c r="B589" s="8" t="s">
        <v>65</v>
      </c>
      <c r="C589" s="16">
        <f t="shared" ref="C589:AF589" si="901">-(C129*$C905)</f>
        <v>0</v>
      </c>
      <c r="D589" s="16">
        <f t="shared" si="901"/>
        <v>0</v>
      </c>
      <c r="E589" s="16">
        <f t="shared" si="901"/>
        <v>-69764.907999999996</v>
      </c>
      <c r="F589" s="16">
        <f t="shared" si="901"/>
        <v>-69764.907999999996</v>
      </c>
      <c r="G589" s="16">
        <f t="shared" si="901"/>
        <v>-69764.907999999996</v>
      </c>
      <c r="H589" s="16">
        <f t="shared" si="901"/>
        <v>-69764.907999999996</v>
      </c>
      <c r="I589" s="16">
        <f t="shared" si="901"/>
        <v>-69764.907999999996</v>
      </c>
      <c r="J589" s="16">
        <f t="shared" si="901"/>
        <v>-69764.907999999996</v>
      </c>
      <c r="K589" s="16">
        <f t="shared" si="901"/>
        <v>-69764.907999999996</v>
      </c>
      <c r="L589" s="16">
        <f t="shared" si="901"/>
        <v>-69764.907999999996</v>
      </c>
      <c r="M589" s="16">
        <f t="shared" si="901"/>
        <v>-69764.907999999996</v>
      </c>
      <c r="N589" s="16">
        <f t="shared" si="901"/>
        <v>-69764.907999999996</v>
      </c>
      <c r="O589" s="16">
        <f t="shared" si="901"/>
        <v>-69764.907999999996</v>
      </c>
      <c r="P589" s="16">
        <f t="shared" si="901"/>
        <v>-69764.907999999996</v>
      </c>
      <c r="Q589" s="16">
        <f t="shared" si="901"/>
        <v>-69764.907999999996</v>
      </c>
      <c r="R589" s="16">
        <f t="shared" si="901"/>
        <v>-69764.907999999996</v>
      </c>
      <c r="S589" s="16">
        <f t="shared" si="901"/>
        <v>-69764.907999999996</v>
      </c>
      <c r="T589" s="16">
        <f t="shared" si="901"/>
        <v>-69764.907999999996</v>
      </c>
      <c r="U589" s="16">
        <f t="shared" si="901"/>
        <v>-69764.907999999996</v>
      </c>
      <c r="V589" s="16">
        <f t="shared" si="901"/>
        <v>-69764.907999999996</v>
      </c>
      <c r="W589" s="16">
        <f t="shared" si="901"/>
        <v>-69764.907999999996</v>
      </c>
      <c r="X589" s="16">
        <f t="shared" si="901"/>
        <v>-69764.907999999996</v>
      </c>
      <c r="Y589" s="16">
        <f t="shared" si="901"/>
        <v>-69764.907999999996</v>
      </c>
      <c r="Z589" s="16">
        <f t="shared" si="901"/>
        <v>-69764.907999999996</v>
      </c>
      <c r="AA589" s="16">
        <f t="shared" si="901"/>
        <v>-69764.907999999996</v>
      </c>
      <c r="AB589" s="16">
        <f t="shared" si="901"/>
        <v>-69764.907999999996</v>
      </c>
      <c r="AC589" s="16">
        <f t="shared" si="901"/>
        <v>-69764.907999999996</v>
      </c>
      <c r="AD589" s="16">
        <f t="shared" si="901"/>
        <v>-69764.907999999996</v>
      </c>
      <c r="AE589" s="16">
        <f t="shared" si="901"/>
        <v>-69764.907999999996</v>
      </c>
      <c r="AF589" s="16">
        <f t="shared" si="901"/>
        <v>-69764.907999999996</v>
      </c>
      <c r="AG589" s="5"/>
      <c r="AH589" s="5"/>
      <c r="AI589" s="5"/>
      <c r="AJ589" s="5"/>
      <c r="AK589" s="5"/>
      <c r="AL589" s="5"/>
      <c r="AM589" s="5"/>
      <c r="AN589" s="5"/>
      <c r="AO589" s="5"/>
      <c r="AP589" s="5"/>
    </row>
    <row r="590" spans="2:42" ht="30" x14ac:dyDescent="0.25">
      <c r="B590" s="23" t="s">
        <v>66</v>
      </c>
      <c r="C590" s="19">
        <f>C583+C584</f>
        <v>1209700</v>
      </c>
      <c r="D590" s="19">
        <f t="shared" ref="D590:Q590" si="902">D583+D584</f>
        <v>1562581.5985915493</v>
      </c>
      <c r="E590" s="19">
        <f t="shared" si="902"/>
        <v>1939640.5845070423</v>
      </c>
      <c r="F590" s="19">
        <f t="shared" si="902"/>
        <v>2396463.0845070425</v>
      </c>
      <c r="G590" s="19">
        <f t="shared" si="902"/>
        <v>2826077.3309859154</v>
      </c>
      <c r="H590" s="19">
        <f t="shared" si="902"/>
        <v>3220054.1760563375</v>
      </c>
      <c r="I590" s="19">
        <f t="shared" si="902"/>
        <v>3604050.4084507041</v>
      </c>
      <c r="J590" s="19">
        <f t="shared" si="902"/>
        <v>3908914.0633802814</v>
      </c>
      <c r="K590" s="19">
        <f t="shared" si="902"/>
        <v>4158895.9366197181</v>
      </c>
      <c r="L590" s="19">
        <f t="shared" si="902"/>
        <v>4383870.1549295774</v>
      </c>
      <c r="M590" s="19">
        <f t="shared" si="902"/>
        <v>4581286.2183098588</v>
      </c>
      <c r="N590" s="19">
        <f t="shared" si="902"/>
        <v>4748127.8732394362</v>
      </c>
      <c r="O590" s="19">
        <f t="shared" si="902"/>
        <v>4920326.0422535213</v>
      </c>
      <c r="P590" s="19">
        <f t="shared" si="902"/>
        <v>5098489.4647887321</v>
      </c>
      <c r="Q590" s="19">
        <f t="shared" si="902"/>
        <v>5241504.239436619</v>
      </c>
      <c r="R590" s="19">
        <f t="shared" ref="R590:AF590" si="903">R583+R584</f>
        <v>5388056.5915492959</v>
      </c>
      <c r="S590" s="19">
        <f t="shared" si="903"/>
        <v>5538711.3943661973</v>
      </c>
      <c r="T590" s="19">
        <f t="shared" si="903"/>
        <v>5648701.2746478869</v>
      </c>
      <c r="U590" s="19">
        <f t="shared" si="903"/>
        <v>5760036.795774648</v>
      </c>
      <c r="V590" s="19">
        <f t="shared" si="903"/>
        <v>5825888.5281690136</v>
      </c>
      <c r="W590" s="19">
        <f t="shared" si="903"/>
        <v>5841985.1971830986</v>
      </c>
      <c r="X590" s="19">
        <f t="shared" si="903"/>
        <v>5854297.1971830986</v>
      </c>
      <c r="Y590" s="19">
        <f t="shared" si="903"/>
        <v>5812146.7605633801</v>
      </c>
      <c r="Z590" s="19">
        <f t="shared" si="903"/>
        <v>5763279.9718309855</v>
      </c>
      <c r="AA590" s="19">
        <f t="shared" si="903"/>
        <v>5707971.9788732389</v>
      </c>
      <c r="AB590" s="19">
        <f t="shared" si="903"/>
        <v>5591124.7323943656</v>
      </c>
      <c r="AC590" s="19">
        <f t="shared" si="903"/>
        <v>5464007.6830985909</v>
      </c>
      <c r="AD590" s="19">
        <f t="shared" si="903"/>
        <v>5326812.8802816896</v>
      </c>
      <c r="AE590" s="19">
        <f t="shared" si="903"/>
        <v>5179105.1549295774</v>
      </c>
      <c r="AF590" s="19">
        <f t="shared" si="903"/>
        <v>5020439.3098591547</v>
      </c>
      <c r="AG590" s="5"/>
      <c r="AH590" s="5"/>
      <c r="AI590" s="5"/>
      <c r="AJ590" s="5"/>
      <c r="AK590" s="5"/>
      <c r="AL590" s="5"/>
      <c r="AM590" s="5"/>
      <c r="AN590" s="5"/>
      <c r="AO590" s="5"/>
      <c r="AP590" s="5"/>
    </row>
    <row r="591" spans="2:42" ht="30" x14ac:dyDescent="0.25">
      <c r="B591" s="24" t="s">
        <v>67</v>
      </c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5"/>
      <c r="AH591" s="5"/>
      <c r="AI591" s="5"/>
      <c r="AJ591" s="5"/>
      <c r="AK591" s="5"/>
      <c r="AL591" s="5"/>
      <c r="AM591" s="5"/>
      <c r="AN591" s="5"/>
      <c r="AO591" s="5"/>
      <c r="AP591" s="5"/>
    </row>
    <row r="592" spans="2:42" ht="15" x14ac:dyDescent="0.25">
      <c r="B592" s="23" t="s">
        <v>68</v>
      </c>
      <c r="C592" s="19">
        <f>C593+C594+C595</f>
        <v>0</v>
      </c>
      <c r="D592" s="19">
        <f t="shared" ref="D592:Q592" si="904">D593+D594+D595</f>
        <v>0</v>
      </c>
      <c r="E592" s="19">
        <f t="shared" si="904"/>
        <v>0</v>
      </c>
      <c r="F592" s="19">
        <f t="shared" si="904"/>
        <v>0</v>
      </c>
      <c r="G592" s="19">
        <f t="shared" si="904"/>
        <v>0</v>
      </c>
      <c r="H592" s="19">
        <f t="shared" si="904"/>
        <v>0</v>
      </c>
      <c r="I592" s="19">
        <f t="shared" si="904"/>
        <v>0</v>
      </c>
      <c r="J592" s="19">
        <f t="shared" si="904"/>
        <v>0</v>
      </c>
      <c r="K592" s="19">
        <f t="shared" si="904"/>
        <v>0</v>
      </c>
      <c r="L592" s="19">
        <f t="shared" si="904"/>
        <v>0</v>
      </c>
      <c r="M592" s="19">
        <f t="shared" si="904"/>
        <v>0</v>
      </c>
      <c r="N592" s="19">
        <f t="shared" si="904"/>
        <v>0</v>
      </c>
      <c r="O592" s="19">
        <f t="shared" si="904"/>
        <v>0</v>
      </c>
      <c r="P592" s="19">
        <f t="shared" si="904"/>
        <v>0</v>
      </c>
      <c r="Q592" s="19">
        <f t="shared" si="904"/>
        <v>0</v>
      </c>
      <c r="R592" s="19">
        <f t="shared" ref="R592:AF592" si="905">R593+R594+R595</f>
        <v>0</v>
      </c>
      <c r="S592" s="19">
        <f t="shared" si="905"/>
        <v>0</v>
      </c>
      <c r="T592" s="19">
        <f t="shared" si="905"/>
        <v>0</v>
      </c>
      <c r="U592" s="19">
        <f t="shared" si="905"/>
        <v>0</v>
      </c>
      <c r="V592" s="19">
        <f t="shared" si="905"/>
        <v>0</v>
      </c>
      <c r="W592" s="19">
        <f t="shared" si="905"/>
        <v>0</v>
      </c>
      <c r="X592" s="19">
        <f t="shared" si="905"/>
        <v>0</v>
      </c>
      <c r="Y592" s="19">
        <f t="shared" si="905"/>
        <v>0</v>
      </c>
      <c r="Z592" s="19">
        <f t="shared" si="905"/>
        <v>0</v>
      </c>
      <c r="AA592" s="19">
        <f t="shared" si="905"/>
        <v>0</v>
      </c>
      <c r="AB592" s="19">
        <f t="shared" si="905"/>
        <v>0</v>
      </c>
      <c r="AC592" s="19">
        <f t="shared" si="905"/>
        <v>0</v>
      </c>
      <c r="AD592" s="19">
        <f t="shared" si="905"/>
        <v>0</v>
      </c>
      <c r="AE592" s="19">
        <f t="shared" si="905"/>
        <v>0</v>
      </c>
      <c r="AF592" s="19">
        <f t="shared" si="905"/>
        <v>0</v>
      </c>
      <c r="AG592" s="5"/>
      <c r="AH592" s="5"/>
      <c r="AI592" s="5"/>
      <c r="AJ592" s="5"/>
      <c r="AK592" s="5"/>
      <c r="AL592" s="5"/>
      <c r="AM592" s="5"/>
      <c r="AN592" s="5"/>
      <c r="AO592" s="5"/>
      <c r="AP592" s="5"/>
    </row>
    <row r="593" spans="2:42" ht="15" x14ac:dyDescent="0.25">
      <c r="B593" s="8" t="s">
        <v>69</v>
      </c>
      <c r="C593" s="16">
        <f>C556</f>
        <v>0</v>
      </c>
      <c r="D593" s="16">
        <f t="shared" ref="D593:Q595" si="906">D556</f>
        <v>0</v>
      </c>
      <c r="E593" s="16">
        <f t="shared" si="906"/>
        <v>0</v>
      </c>
      <c r="F593" s="16">
        <f t="shared" si="906"/>
        <v>0</v>
      </c>
      <c r="G593" s="16">
        <f t="shared" si="906"/>
        <v>0</v>
      </c>
      <c r="H593" s="16">
        <f t="shared" si="906"/>
        <v>0</v>
      </c>
      <c r="I593" s="16">
        <f t="shared" si="906"/>
        <v>0</v>
      </c>
      <c r="J593" s="16">
        <f t="shared" si="906"/>
        <v>0</v>
      </c>
      <c r="K593" s="16">
        <f t="shared" si="906"/>
        <v>0</v>
      </c>
      <c r="L593" s="16">
        <f t="shared" si="906"/>
        <v>0</v>
      </c>
      <c r="M593" s="16">
        <f t="shared" si="906"/>
        <v>0</v>
      </c>
      <c r="N593" s="16">
        <f t="shared" si="906"/>
        <v>0</v>
      </c>
      <c r="O593" s="16">
        <f t="shared" si="906"/>
        <v>0</v>
      </c>
      <c r="P593" s="16">
        <f t="shared" si="906"/>
        <v>0</v>
      </c>
      <c r="Q593" s="16">
        <f t="shared" si="906"/>
        <v>0</v>
      </c>
      <c r="R593" s="16">
        <f t="shared" ref="R593:AF593" si="907">R556</f>
        <v>0</v>
      </c>
      <c r="S593" s="16">
        <f t="shared" si="907"/>
        <v>0</v>
      </c>
      <c r="T593" s="16">
        <f t="shared" si="907"/>
        <v>0</v>
      </c>
      <c r="U593" s="16">
        <f t="shared" si="907"/>
        <v>0</v>
      </c>
      <c r="V593" s="16">
        <f t="shared" si="907"/>
        <v>0</v>
      </c>
      <c r="W593" s="16">
        <f t="shared" si="907"/>
        <v>0</v>
      </c>
      <c r="X593" s="16">
        <f t="shared" si="907"/>
        <v>0</v>
      </c>
      <c r="Y593" s="16">
        <f t="shared" si="907"/>
        <v>0</v>
      </c>
      <c r="Z593" s="16">
        <f t="shared" si="907"/>
        <v>0</v>
      </c>
      <c r="AA593" s="16">
        <f t="shared" si="907"/>
        <v>0</v>
      </c>
      <c r="AB593" s="16">
        <f t="shared" si="907"/>
        <v>0</v>
      </c>
      <c r="AC593" s="16">
        <f t="shared" si="907"/>
        <v>0</v>
      </c>
      <c r="AD593" s="16">
        <f t="shared" si="907"/>
        <v>0</v>
      </c>
      <c r="AE593" s="16">
        <f t="shared" si="907"/>
        <v>0</v>
      </c>
      <c r="AF593" s="16">
        <f t="shared" si="907"/>
        <v>0</v>
      </c>
      <c r="AG593" s="5"/>
      <c r="AH593" s="5"/>
      <c r="AI593" s="5"/>
      <c r="AJ593" s="5"/>
      <c r="AK593" s="5"/>
      <c r="AL593" s="5"/>
      <c r="AM593" s="5"/>
      <c r="AN593" s="5"/>
      <c r="AO593" s="5"/>
      <c r="AP593" s="5"/>
    </row>
    <row r="594" spans="2:42" ht="30" x14ac:dyDescent="0.25">
      <c r="B594" s="8" t="s">
        <v>70</v>
      </c>
      <c r="C594" s="16">
        <f t="shared" ref="C594:Q595" si="908">C557</f>
        <v>0</v>
      </c>
      <c r="D594" s="16">
        <f t="shared" si="908"/>
        <v>0</v>
      </c>
      <c r="E594" s="16">
        <f t="shared" si="908"/>
        <v>0</v>
      </c>
      <c r="F594" s="16">
        <f t="shared" si="908"/>
        <v>0</v>
      </c>
      <c r="G594" s="16">
        <f t="shared" si="908"/>
        <v>0</v>
      </c>
      <c r="H594" s="16">
        <f t="shared" si="908"/>
        <v>0</v>
      </c>
      <c r="I594" s="16">
        <f t="shared" si="908"/>
        <v>0</v>
      </c>
      <c r="J594" s="16">
        <f t="shared" si="908"/>
        <v>0</v>
      </c>
      <c r="K594" s="16">
        <f t="shared" si="908"/>
        <v>0</v>
      </c>
      <c r="L594" s="16">
        <f t="shared" si="908"/>
        <v>0</v>
      </c>
      <c r="M594" s="16">
        <f t="shared" si="908"/>
        <v>0</v>
      </c>
      <c r="N594" s="16">
        <f t="shared" si="908"/>
        <v>0</v>
      </c>
      <c r="O594" s="16">
        <f t="shared" si="908"/>
        <v>0</v>
      </c>
      <c r="P594" s="16">
        <f t="shared" si="908"/>
        <v>0</v>
      </c>
      <c r="Q594" s="16">
        <f t="shared" si="908"/>
        <v>0</v>
      </c>
      <c r="R594" s="16">
        <f t="shared" ref="R594:AF594" si="909">R557</f>
        <v>0</v>
      </c>
      <c r="S594" s="16">
        <f t="shared" si="909"/>
        <v>0</v>
      </c>
      <c r="T594" s="16">
        <f t="shared" si="909"/>
        <v>0</v>
      </c>
      <c r="U594" s="16">
        <f t="shared" si="909"/>
        <v>0</v>
      </c>
      <c r="V594" s="16">
        <f t="shared" si="909"/>
        <v>0</v>
      </c>
      <c r="W594" s="16">
        <f t="shared" si="909"/>
        <v>0</v>
      </c>
      <c r="X594" s="16">
        <f t="shared" si="909"/>
        <v>0</v>
      </c>
      <c r="Y594" s="16">
        <f t="shared" si="909"/>
        <v>0</v>
      </c>
      <c r="Z594" s="16">
        <f t="shared" si="909"/>
        <v>0</v>
      </c>
      <c r="AA594" s="16">
        <f t="shared" si="909"/>
        <v>0</v>
      </c>
      <c r="AB594" s="16">
        <f t="shared" si="909"/>
        <v>0</v>
      </c>
      <c r="AC594" s="16">
        <f t="shared" si="909"/>
        <v>0</v>
      </c>
      <c r="AD594" s="16">
        <f t="shared" si="909"/>
        <v>0</v>
      </c>
      <c r="AE594" s="16">
        <f t="shared" si="909"/>
        <v>0</v>
      </c>
      <c r="AF594" s="16">
        <f t="shared" si="909"/>
        <v>0</v>
      </c>
      <c r="AG594" s="5"/>
      <c r="AH594" s="5"/>
      <c r="AI594" s="5"/>
      <c r="AJ594" s="5"/>
      <c r="AK594" s="5"/>
      <c r="AL594" s="5"/>
      <c r="AM594" s="5"/>
      <c r="AN594" s="5"/>
      <c r="AO594" s="5"/>
      <c r="AP594" s="5"/>
    </row>
    <row r="595" spans="2:42" ht="30" x14ac:dyDescent="0.25">
      <c r="B595" s="8" t="s">
        <v>71</v>
      </c>
      <c r="C595" s="16">
        <f t="shared" si="908"/>
        <v>0</v>
      </c>
      <c r="D595" s="16">
        <f t="shared" si="906"/>
        <v>0</v>
      </c>
      <c r="E595" s="16">
        <f t="shared" si="906"/>
        <v>0</v>
      </c>
      <c r="F595" s="16">
        <f t="shared" si="906"/>
        <v>0</v>
      </c>
      <c r="G595" s="16">
        <f t="shared" si="906"/>
        <v>0</v>
      </c>
      <c r="H595" s="16">
        <f t="shared" si="906"/>
        <v>0</v>
      </c>
      <c r="I595" s="16">
        <f t="shared" si="906"/>
        <v>0</v>
      </c>
      <c r="J595" s="16">
        <f t="shared" si="906"/>
        <v>0</v>
      </c>
      <c r="K595" s="16">
        <f t="shared" si="906"/>
        <v>0</v>
      </c>
      <c r="L595" s="16">
        <f t="shared" si="906"/>
        <v>0</v>
      </c>
      <c r="M595" s="16">
        <f t="shared" si="906"/>
        <v>0</v>
      </c>
      <c r="N595" s="16">
        <f t="shared" si="906"/>
        <v>0</v>
      </c>
      <c r="O595" s="16">
        <f t="shared" si="906"/>
        <v>0</v>
      </c>
      <c r="P595" s="16">
        <f t="shared" si="906"/>
        <v>0</v>
      </c>
      <c r="Q595" s="16">
        <f t="shared" si="906"/>
        <v>0</v>
      </c>
      <c r="R595" s="16">
        <f t="shared" ref="R595:AF595" si="910">R558</f>
        <v>0</v>
      </c>
      <c r="S595" s="16">
        <f t="shared" si="910"/>
        <v>0</v>
      </c>
      <c r="T595" s="16">
        <f t="shared" si="910"/>
        <v>0</v>
      </c>
      <c r="U595" s="16">
        <f t="shared" si="910"/>
        <v>0</v>
      </c>
      <c r="V595" s="16">
        <f t="shared" si="910"/>
        <v>0</v>
      </c>
      <c r="W595" s="16">
        <f t="shared" si="910"/>
        <v>0</v>
      </c>
      <c r="X595" s="16">
        <f t="shared" si="910"/>
        <v>0</v>
      </c>
      <c r="Y595" s="16">
        <f t="shared" si="910"/>
        <v>0</v>
      </c>
      <c r="Z595" s="16">
        <f t="shared" si="910"/>
        <v>0</v>
      </c>
      <c r="AA595" s="16">
        <f t="shared" si="910"/>
        <v>0</v>
      </c>
      <c r="AB595" s="16">
        <f t="shared" si="910"/>
        <v>0</v>
      </c>
      <c r="AC595" s="16">
        <f t="shared" si="910"/>
        <v>0</v>
      </c>
      <c r="AD595" s="16">
        <f t="shared" si="910"/>
        <v>0</v>
      </c>
      <c r="AE595" s="16">
        <f t="shared" si="910"/>
        <v>0</v>
      </c>
      <c r="AF595" s="16">
        <f t="shared" si="910"/>
        <v>0</v>
      </c>
      <c r="AG595" s="5"/>
      <c r="AH595" s="5"/>
      <c r="AI595" s="5"/>
      <c r="AJ595" s="5"/>
      <c r="AK595" s="5"/>
      <c r="AL595" s="5"/>
      <c r="AM595" s="5"/>
      <c r="AN595" s="5"/>
      <c r="AO595" s="5"/>
      <c r="AP595" s="5"/>
    </row>
    <row r="596" spans="2:42" ht="15" x14ac:dyDescent="0.25">
      <c r="B596" s="23" t="s">
        <v>72</v>
      </c>
      <c r="C596" s="19">
        <f>C597+C598</f>
        <v>1515000</v>
      </c>
      <c r="D596" s="19">
        <f t="shared" ref="D596:Q596" si="911">D597+D598</f>
        <v>7050000</v>
      </c>
      <c r="E596" s="19">
        <f t="shared" si="911"/>
        <v>900000</v>
      </c>
      <c r="F596" s="19">
        <f t="shared" si="911"/>
        <v>900000</v>
      </c>
      <c r="G596" s="19">
        <f t="shared" si="911"/>
        <v>900000</v>
      </c>
      <c r="H596" s="19">
        <f t="shared" si="911"/>
        <v>900000</v>
      </c>
      <c r="I596" s="19">
        <f t="shared" si="911"/>
        <v>900000</v>
      </c>
      <c r="J596" s="19">
        <f t="shared" si="911"/>
        <v>900000</v>
      </c>
      <c r="K596" s="19">
        <f t="shared" si="911"/>
        <v>900000</v>
      </c>
      <c r="L596" s="19">
        <f t="shared" si="911"/>
        <v>900000</v>
      </c>
      <c r="M596" s="19">
        <f t="shared" si="911"/>
        <v>900000</v>
      </c>
      <c r="N596" s="19">
        <f t="shared" si="911"/>
        <v>900000</v>
      </c>
      <c r="O596" s="19">
        <f t="shared" si="911"/>
        <v>900000</v>
      </c>
      <c r="P596" s="19">
        <f t="shared" si="911"/>
        <v>900000</v>
      </c>
      <c r="Q596" s="19">
        <f t="shared" si="911"/>
        <v>900000</v>
      </c>
      <c r="R596" s="19">
        <f t="shared" ref="R596:AF596" si="912">R597+R598</f>
        <v>900000</v>
      </c>
      <c r="S596" s="19">
        <f t="shared" si="912"/>
        <v>900000</v>
      </c>
      <c r="T596" s="19">
        <f t="shared" si="912"/>
        <v>900000</v>
      </c>
      <c r="U596" s="19">
        <f t="shared" si="912"/>
        <v>900000</v>
      </c>
      <c r="V596" s="19">
        <f t="shared" si="912"/>
        <v>900000</v>
      </c>
      <c r="W596" s="19">
        <f t="shared" si="912"/>
        <v>900000</v>
      </c>
      <c r="X596" s="19">
        <f t="shared" si="912"/>
        <v>900000</v>
      </c>
      <c r="Y596" s="19">
        <f t="shared" si="912"/>
        <v>900000</v>
      </c>
      <c r="Z596" s="19">
        <f t="shared" si="912"/>
        <v>900000</v>
      </c>
      <c r="AA596" s="19">
        <f t="shared" si="912"/>
        <v>900000</v>
      </c>
      <c r="AB596" s="19">
        <f t="shared" si="912"/>
        <v>900000</v>
      </c>
      <c r="AC596" s="19">
        <f t="shared" si="912"/>
        <v>900000</v>
      </c>
      <c r="AD596" s="19">
        <f t="shared" si="912"/>
        <v>900000</v>
      </c>
      <c r="AE596" s="19">
        <f t="shared" si="912"/>
        <v>900000</v>
      </c>
      <c r="AF596" s="19">
        <f t="shared" si="912"/>
        <v>900000</v>
      </c>
      <c r="AG596" s="5"/>
      <c r="AH596" s="5"/>
      <c r="AI596" s="5"/>
      <c r="AJ596" s="5"/>
      <c r="AK596" s="5"/>
      <c r="AL596" s="5"/>
      <c r="AM596" s="5"/>
      <c r="AN596" s="5"/>
      <c r="AO596" s="5"/>
      <c r="AP596" s="5"/>
    </row>
    <row r="597" spans="2:42" ht="15" x14ac:dyDescent="0.25">
      <c r="B597" s="8" t="s">
        <v>73</v>
      </c>
      <c r="C597" s="16">
        <f>C560+C127+C128</f>
        <v>1515000</v>
      </c>
      <c r="D597" s="16">
        <f t="shared" ref="D597:Q597" si="913">D560+D127+D128</f>
        <v>7050000</v>
      </c>
      <c r="E597" s="16">
        <f t="shared" si="913"/>
        <v>900000</v>
      </c>
      <c r="F597" s="16">
        <f t="shared" si="913"/>
        <v>900000</v>
      </c>
      <c r="G597" s="16">
        <f t="shared" si="913"/>
        <v>900000</v>
      </c>
      <c r="H597" s="16">
        <f t="shared" si="913"/>
        <v>900000</v>
      </c>
      <c r="I597" s="16">
        <f t="shared" si="913"/>
        <v>900000</v>
      </c>
      <c r="J597" s="16">
        <f t="shared" si="913"/>
        <v>900000</v>
      </c>
      <c r="K597" s="16">
        <f t="shared" si="913"/>
        <v>900000</v>
      </c>
      <c r="L597" s="16">
        <f t="shared" si="913"/>
        <v>900000</v>
      </c>
      <c r="M597" s="16">
        <f t="shared" si="913"/>
        <v>900000</v>
      </c>
      <c r="N597" s="16">
        <f t="shared" si="913"/>
        <v>900000</v>
      </c>
      <c r="O597" s="16">
        <f t="shared" si="913"/>
        <v>900000</v>
      </c>
      <c r="P597" s="16">
        <f t="shared" si="913"/>
        <v>900000</v>
      </c>
      <c r="Q597" s="16">
        <f t="shared" si="913"/>
        <v>900000</v>
      </c>
      <c r="R597" s="16">
        <f t="shared" ref="R597:AF597" si="914">R560+R127+R128</f>
        <v>900000</v>
      </c>
      <c r="S597" s="16">
        <f t="shared" si="914"/>
        <v>900000</v>
      </c>
      <c r="T597" s="16">
        <f t="shared" si="914"/>
        <v>900000</v>
      </c>
      <c r="U597" s="16">
        <f t="shared" si="914"/>
        <v>900000</v>
      </c>
      <c r="V597" s="16">
        <f t="shared" si="914"/>
        <v>900000</v>
      </c>
      <c r="W597" s="16">
        <f t="shared" si="914"/>
        <v>900000</v>
      </c>
      <c r="X597" s="16">
        <f t="shared" si="914"/>
        <v>900000</v>
      </c>
      <c r="Y597" s="16">
        <f t="shared" si="914"/>
        <v>900000</v>
      </c>
      <c r="Z597" s="16">
        <f t="shared" si="914"/>
        <v>900000</v>
      </c>
      <c r="AA597" s="16">
        <f t="shared" si="914"/>
        <v>900000</v>
      </c>
      <c r="AB597" s="16">
        <f t="shared" si="914"/>
        <v>900000</v>
      </c>
      <c r="AC597" s="16">
        <f t="shared" si="914"/>
        <v>900000</v>
      </c>
      <c r="AD597" s="16">
        <f t="shared" si="914"/>
        <v>900000</v>
      </c>
      <c r="AE597" s="16">
        <f t="shared" si="914"/>
        <v>900000</v>
      </c>
      <c r="AF597" s="16">
        <f t="shared" si="914"/>
        <v>900000</v>
      </c>
      <c r="AG597" s="5"/>
      <c r="AH597" s="5"/>
      <c r="AI597" s="5"/>
      <c r="AJ597" s="5"/>
      <c r="AK597" s="5"/>
      <c r="AL597" s="5"/>
      <c r="AM597" s="5"/>
      <c r="AN597" s="5"/>
      <c r="AO597" s="5"/>
      <c r="AP597" s="5"/>
    </row>
    <row r="598" spans="2:42" ht="30" x14ac:dyDescent="0.25">
      <c r="B598" s="8" t="s">
        <v>74</v>
      </c>
      <c r="C598" s="16">
        <f>C561</f>
        <v>0</v>
      </c>
      <c r="D598" s="16">
        <f t="shared" ref="D598:Q598" si="915">D561</f>
        <v>0</v>
      </c>
      <c r="E598" s="16">
        <f t="shared" si="915"/>
        <v>0</v>
      </c>
      <c r="F598" s="16">
        <f t="shared" si="915"/>
        <v>0</v>
      </c>
      <c r="G598" s="16">
        <f t="shared" si="915"/>
        <v>0</v>
      </c>
      <c r="H598" s="16">
        <f t="shared" si="915"/>
        <v>0</v>
      </c>
      <c r="I598" s="16">
        <f t="shared" si="915"/>
        <v>0</v>
      </c>
      <c r="J598" s="16">
        <f t="shared" si="915"/>
        <v>0</v>
      </c>
      <c r="K598" s="16">
        <f t="shared" si="915"/>
        <v>0</v>
      </c>
      <c r="L598" s="16">
        <f t="shared" si="915"/>
        <v>0</v>
      </c>
      <c r="M598" s="16">
        <f t="shared" si="915"/>
        <v>0</v>
      </c>
      <c r="N598" s="16">
        <f t="shared" si="915"/>
        <v>0</v>
      </c>
      <c r="O598" s="16">
        <f t="shared" si="915"/>
        <v>0</v>
      </c>
      <c r="P598" s="16">
        <f t="shared" si="915"/>
        <v>0</v>
      </c>
      <c r="Q598" s="16">
        <f t="shared" si="915"/>
        <v>0</v>
      </c>
      <c r="R598" s="16">
        <f t="shared" ref="R598:AF598" si="916">R561</f>
        <v>0</v>
      </c>
      <c r="S598" s="16">
        <f t="shared" si="916"/>
        <v>0</v>
      </c>
      <c r="T598" s="16">
        <f t="shared" si="916"/>
        <v>0</v>
      </c>
      <c r="U598" s="16">
        <f t="shared" si="916"/>
        <v>0</v>
      </c>
      <c r="V598" s="16">
        <f t="shared" si="916"/>
        <v>0</v>
      </c>
      <c r="W598" s="16">
        <f t="shared" si="916"/>
        <v>0</v>
      </c>
      <c r="X598" s="16">
        <f t="shared" si="916"/>
        <v>0</v>
      </c>
      <c r="Y598" s="16">
        <f t="shared" si="916"/>
        <v>0</v>
      </c>
      <c r="Z598" s="16">
        <f t="shared" si="916"/>
        <v>0</v>
      </c>
      <c r="AA598" s="16">
        <f t="shared" si="916"/>
        <v>0</v>
      </c>
      <c r="AB598" s="16">
        <f t="shared" si="916"/>
        <v>0</v>
      </c>
      <c r="AC598" s="16">
        <f t="shared" si="916"/>
        <v>0</v>
      </c>
      <c r="AD598" s="16">
        <f t="shared" si="916"/>
        <v>0</v>
      </c>
      <c r="AE598" s="16">
        <f t="shared" si="916"/>
        <v>0</v>
      </c>
      <c r="AF598" s="16">
        <f t="shared" si="916"/>
        <v>0</v>
      </c>
      <c r="AG598" s="5"/>
      <c r="AH598" s="5"/>
      <c r="AI598" s="5"/>
      <c r="AJ598" s="5"/>
      <c r="AK598" s="5"/>
      <c r="AL598" s="5"/>
      <c r="AM598" s="5"/>
      <c r="AN598" s="5"/>
      <c r="AO598" s="5"/>
      <c r="AP598" s="5"/>
    </row>
    <row r="599" spans="2:42" ht="30" x14ac:dyDescent="0.25">
      <c r="B599" s="23" t="s">
        <v>75</v>
      </c>
      <c r="C599" s="19">
        <f>C592-C596</f>
        <v>-1515000</v>
      </c>
      <c r="D599" s="19">
        <f t="shared" ref="D599:Q599" si="917">D592-D596</f>
        <v>-7050000</v>
      </c>
      <c r="E599" s="19">
        <f t="shared" si="917"/>
        <v>-900000</v>
      </c>
      <c r="F599" s="19">
        <f t="shared" si="917"/>
        <v>-900000</v>
      </c>
      <c r="G599" s="19">
        <f t="shared" si="917"/>
        <v>-900000</v>
      </c>
      <c r="H599" s="19">
        <f t="shared" si="917"/>
        <v>-900000</v>
      </c>
      <c r="I599" s="19">
        <f t="shared" si="917"/>
        <v>-900000</v>
      </c>
      <c r="J599" s="19">
        <f t="shared" si="917"/>
        <v>-900000</v>
      </c>
      <c r="K599" s="19">
        <f t="shared" si="917"/>
        <v>-900000</v>
      </c>
      <c r="L599" s="19">
        <f t="shared" si="917"/>
        <v>-900000</v>
      </c>
      <c r="M599" s="19">
        <f t="shared" si="917"/>
        <v>-900000</v>
      </c>
      <c r="N599" s="19">
        <f t="shared" si="917"/>
        <v>-900000</v>
      </c>
      <c r="O599" s="19">
        <f t="shared" si="917"/>
        <v>-900000</v>
      </c>
      <c r="P599" s="19">
        <f t="shared" si="917"/>
        <v>-900000</v>
      </c>
      <c r="Q599" s="19">
        <f t="shared" si="917"/>
        <v>-900000</v>
      </c>
      <c r="R599" s="19">
        <f t="shared" ref="R599:AF599" si="918">R592-R596</f>
        <v>-900000</v>
      </c>
      <c r="S599" s="19">
        <f t="shared" si="918"/>
        <v>-900000</v>
      </c>
      <c r="T599" s="19">
        <f t="shared" si="918"/>
        <v>-900000</v>
      </c>
      <c r="U599" s="19">
        <f t="shared" si="918"/>
        <v>-900000</v>
      </c>
      <c r="V599" s="19">
        <f t="shared" si="918"/>
        <v>-900000</v>
      </c>
      <c r="W599" s="19">
        <f t="shared" si="918"/>
        <v>-900000</v>
      </c>
      <c r="X599" s="19">
        <f t="shared" si="918"/>
        <v>-900000</v>
      </c>
      <c r="Y599" s="19">
        <f t="shared" si="918"/>
        <v>-900000</v>
      </c>
      <c r="Z599" s="19">
        <f t="shared" si="918"/>
        <v>-900000</v>
      </c>
      <c r="AA599" s="19">
        <f t="shared" si="918"/>
        <v>-900000</v>
      </c>
      <c r="AB599" s="19">
        <f t="shared" si="918"/>
        <v>-900000</v>
      </c>
      <c r="AC599" s="19">
        <f t="shared" si="918"/>
        <v>-900000</v>
      </c>
      <c r="AD599" s="19">
        <f t="shared" si="918"/>
        <v>-900000</v>
      </c>
      <c r="AE599" s="19">
        <f t="shared" si="918"/>
        <v>-900000</v>
      </c>
      <c r="AF599" s="19">
        <f t="shared" si="918"/>
        <v>-900000</v>
      </c>
      <c r="AG599" s="5"/>
      <c r="AH599" s="5"/>
      <c r="AI599" s="5"/>
      <c r="AJ599" s="5"/>
      <c r="AK599" s="5"/>
      <c r="AL599" s="5"/>
      <c r="AM599" s="5"/>
      <c r="AN599" s="5"/>
      <c r="AO599" s="5"/>
      <c r="AP599" s="5"/>
    </row>
    <row r="600" spans="2:42" ht="30" x14ac:dyDescent="0.25">
      <c r="B600" s="24" t="s">
        <v>76</v>
      </c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5"/>
      <c r="AH600" s="5"/>
      <c r="AI600" s="5"/>
      <c r="AJ600" s="5"/>
      <c r="AK600" s="5"/>
      <c r="AL600" s="5"/>
      <c r="AM600" s="5"/>
      <c r="AN600" s="5"/>
      <c r="AO600" s="5"/>
      <c r="AP600" s="5"/>
    </row>
    <row r="601" spans="2:42" ht="15" x14ac:dyDescent="0.25">
      <c r="B601" s="23" t="s">
        <v>68</v>
      </c>
      <c r="C601" s="19">
        <f>C602+C603+C604+C605</f>
        <v>253690.57454545452</v>
      </c>
      <c r="D601" s="19">
        <f t="shared" ref="D601:Q601" si="919">D602+D603+D604+D605</f>
        <v>2536905.7454545451</v>
      </c>
      <c r="E601" s="19">
        <f t="shared" si="919"/>
        <v>0</v>
      </c>
      <c r="F601" s="19">
        <f t="shared" si="919"/>
        <v>0</v>
      </c>
      <c r="G601" s="19">
        <f t="shared" si="919"/>
        <v>0</v>
      </c>
      <c r="H601" s="19">
        <f t="shared" si="919"/>
        <v>0</v>
      </c>
      <c r="I601" s="19">
        <f t="shared" si="919"/>
        <v>0</v>
      </c>
      <c r="J601" s="19">
        <f t="shared" si="919"/>
        <v>0</v>
      </c>
      <c r="K601" s="19">
        <f t="shared" si="919"/>
        <v>0</v>
      </c>
      <c r="L601" s="19">
        <f t="shared" si="919"/>
        <v>0</v>
      </c>
      <c r="M601" s="19">
        <f t="shared" si="919"/>
        <v>0</v>
      </c>
      <c r="N601" s="19">
        <f t="shared" si="919"/>
        <v>0</v>
      </c>
      <c r="O601" s="19">
        <f t="shared" si="919"/>
        <v>0</v>
      </c>
      <c r="P601" s="19">
        <f t="shared" si="919"/>
        <v>0</v>
      </c>
      <c r="Q601" s="19">
        <f t="shared" si="919"/>
        <v>0</v>
      </c>
      <c r="R601" s="19">
        <f t="shared" ref="R601:AF601" si="920">R602+R603+R604+R605</f>
        <v>0</v>
      </c>
      <c r="S601" s="19">
        <f t="shared" si="920"/>
        <v>0</v>
      </c>
      <c r="T601" s="19">
        <f t="shared" si="920"/>
        <v>0</v>
      </c>
      <c r="U601" s="19">
        <f t="shared" si="920"/>
        <v>0</v>
      </c>
      <c r="V601" s="19">
        <f t="shared" si="920"/>
        <v>0</v>
      </c>
      <c r="W601" s="19">
        <f t="shared" si="920"/>
        <v>0</v>
      </c>
      <c r="X601" s="19">
        <f t="shared" si="920"/>
        <v>0</v>
      </c>
      <c r="Y601" s="19">
        <f t="shared" si="920"/>
        <v>0</v>
      </c>
      <c r="Z601" s="19">
        <f t="shared" si="920"/>
        <v>0</v>
      </c>
      <c r="AA601" s="19">
        <f t="shared" si="920"/>
        <v>0</v>
      </c>
      <c r="AB601" s="19">
        <f t="shared" si="920"/>
        <v>0</v>
      </c>
      <c r="AC601" s="19">
        <f t="shared" si="920"/>
        <v>0</v>
      </c>
      <c r="AD601" s="19">
        <f t="shared" si="920"/>
        <v>0</v>
      </c>
      <c r="AE601" s="19">
        <f t="shared" si="920"/>
        <v>0</v>
      </c>
      <c r="AF601" s="19">
        <f t="shared" si="920"/>
        <v>0</v>
      </c>
      <c r="AG601" s="5"/>
      <c r="AH601" s="5"/>
      <c r="AI601" s="5"/>
      <c r="AJ601" s="5"/>
      <c r="AK601" s="5"/>
      <c r="AL601" s="5"/>
      <c r="AM601" s="5"/>
      <c r="AN601" s="5"/>
      <c r="AO601" s="5"/>
      <c r="AP601" s="5"/>
    </row>
    <row r="602" spans="2:42" ht="30" x14ac:dyDescent="0.25">
      <c r="B602" s="8" t="s">
        <v>77</v>
      </c>
      <c r="C602" s="16">
        <f>C565</f>
        <v>0</v>
      </c>
      <c r="D602" s="16">
        <f t="shared" ref="D602:Q605" si="921">D565</f>
        <v>0</v>
      </c>
      <c r="E602" s="16">
        <f t="shared" si="921"/>
        <v>0</v>
      </c>
      <c r="F602" s="16">
        <f t="shared" si="921"/>
        <v>0</v>
      </c>
      <c r="G602" s="16">
        <f t="shared" si="921"/>
        <v>0</v>
      </c>
      <c r="H602" s="16">
        <f t="shared" si="921"/>
        <v>0</v>
      </c>
      <c r="I602" s="16">
        <f t="shared" si="921"/>
        <v>0</v>
      </c>
      <c r="J602" s="16">
        <f t="shared" si="921"/>
        <v>0</v>
      </c>
      <c r="K602" s="16">
        <f t="shared" si="921"/>
        <v>0</v>
      </c>
      <c r="L602" s="16">
        <f t="shared" si="921"/>
        <v>0</v>
      </c>
      <c r="M602" s="16">
        <f t="shared" si="921"/>
        <v>0</v>
      </c>
      <c r="N602" s="16">
        <f t="shared" si="921"/>
        <v>0</v>
      </c>
      <c r="O602" s="16">
        <f t="shared" si="921"/>
        <v>0</v>
      </c>
      <c r="P602" s="16">
        <f t="shared" si="921"/>
        <v>0</v>
      </c>
      <c r="Q602" s="16">
        <f t="shared" si="921"/>
        <v>0</v>
      </c>
      <c r="R602" s="16">
        <f t="shared" ref="R602:AF602" si="922">R565</f>
        <v>0</v>
      </c>
      <c r="S602" s="16">
        <f t="shared" si="922"/>
        <v>0</v>
      </c>
      <c r="T602" s="16">
        <f t="shared" si="922"/>
        <v>0</v>
      </c>
      <c r="U602" s="16">
        <f t="shared" si="922"/>
        <v>0</v>
      </c>
      <c r="V602" s="16">
        <f t="shared" si="922"/>
        <v>0</v>
      </c>
      <c r="W602" s="16">
        <f t="shared" si="922"/>
        <v>0</v>
      </c>
      <c r="X602" s="16">
        <f t="shared" si="922"/>
        <v>0</v>
      </c>
      <c r="Y602" s="16">
        <f t="shared" si="922"/>
        <v>0</v>
      </c>
      <c r="Z602" s="16">
        <f t="shared" si="922"/>
        <v>0</v>
      </c>
      <c r="AA602" s="16">
        <f t="shared" si="922"/>
        <v>0</v>
      </c>
      <c r="AB602" s="16">
        <f t="shared" si="922"/>
        <v>0</v>
      </c>
      <c r="AC602" s="16">
        <f t="shared" si="922"/>
        <v>0</v>
      </c>
      <c r="AD602" s="16">
        <f t="shared" si="922"/>
        <v>0</v>
      </c>
      <c r="AE602" s="16">
        <f t="shared" si="922"/>
        <v>0</v>
      </c>
      <c r="AF602" s="16">
        <f t="shared" si="922"/>
        <v>0</v>
      </c>
      <c r="AG602" s="5"/>
      <c r="AH602" s="5"/>
      <c r="AI602" s="5"/>
      <c r="AJ602" s="5"/>
      <c r="AK602" s="5"/>
      <c r="AL602" s="5"/>
      <c r="AM602" s="5"/>
      <c r="AN602" s="5"/>
      <c r="AO602" s="5"/>
      <c r="AP602" s="5"/>
    </row>
    <row r="603" spans="2:42" ht="15" x14ac:dyDescent="0.25">
      <c r="B603" s="8" t="s">
        <v>78</v>
      </c>
      <c r="C603" s="16">
        <f t="shared" ref="C603:Q604" si="923">C566</f>
        <v>0</v>
      </c>
      <c r="D603" s="16">
        <f t="shared" si="923"/>
        <v>0</v>
      </c>
      <c r="E603" s="16">
        <f t="shared" si="923"/>
        <v>0</v>
      </c>
      <c r="F603" s="16">
        <f t="shared" si="923"/>
        <v>0</v>
      </c>
      <c r="G603" s="16">
        <f t="shared" si="923"/>
        <v>0</v>
      </c>
      <c r="H603" s="16">
        <f t="shared" si="923"/>
        <v>0</v>
      </c>
      <c r="I603" s="16">
        <f t="shared" si="923"/>
        <v>0</v>
      </c>
      <c r="J603" s="16">
        <f t="shared" si="923"/>
        <v>0</v>
      </c>
      <c r="K603" s="16">
        <f t="shared" si="923"/>
        <v>0</v>
      </c>
      <c r="L603" s="16">
        <f t="shared" si="923"/>
        <v>0</v>
      </c>
      <c r="M603" s="16">
        <f t="shared" si="923"/>
        <v>0</v>
      </c>
      <c r="N603" s="16">
        <f t="shared" si="923"/>
        <v>0</v>
      </c>
      <c r="O603" s="16">
        <f t="shared" si="923"/>
        <v>0</v>
      </c>
      <c r="P603" s="16">
        <f t="shared" si="923"/>
        <v>0</v>
      </c>
      <c r="Q603" s="16">
        <f t="shared" si="923"/>
        <v>0</v>
      </c>
      <c r="R603" s="16">
        <f t="shared" ref="R603:AF603" si="924">R566</f>
        <v>0</v>
      </c>
      <c r="S603" s="16">
        <f t="shared" si="924"/>
        <v>0</v>
      </c>
      <c r="T603" s="16">
        <f t="shared" si="924"/>
        <v>0</v>
      </c>
      <c r="U603" s="16">
        <f t="shared" si="924"/>
        <v>0</v>
      </c>
      <c r="V603" s="16">
        <f t="shared" si="924"/>
        <v>0</v>
      </c>
      <c r="W603" s="16">
        <f t="shared" si="924"/>
        <v>0</v>
      </c>
      <c r="X603" s="16">
        <f t="shared" si="924"/>
        <v>0</v>
      </c>
      <c r="Y603" s="16">
        <f t="shared" si="924"/>
        <v>0</v>
      </c>
      <c r="Z603" s="16">
        <f t="shared" si="924"/>
        <v>0</v>
      </c>
      <c r="AA603" s="16">
        <f t="shared" si="924"/>
        <v>0</v>
      </c>
      <c r="AB603" s="16">
        <f t="shared" si="924"/>
        <v>0</v>
      </c>
      <c r="AC603" s="16">
        <f t="shared" si="924"/>
        <v>0</v>
      </c>
      <c r="AD603" s="16">
        <f t="shared" si="924"/>
        <v>0</v>
      </c>
      <c r="AE603" s="16">
        <f t="shared" si="924"/>
        <v>0</v>
      </c>
      <c r="AF603" s="16">
        <f t="shared" si="924"/>
        <v>0</v>
      </c>
      <c r="AG603" s="5"/>
      <c r="AH603" s="5"/>
      <c r="AI603" s="5"/>
      <c r="AJ603" s="5"/>
      <c r="AK603" s="5"/>
      <c r="AL603" s="5"/>
      <c r="AM603" s="5"/>
      <c r="AN603" s="5"/>
      <c r="AO603" s="5"/>
      <c r="AP603" s="5"/>
    </row>
    <row r="604" spans="2:42" ht="30" x14ac:dyDescent="0.25">
      <c r="B604" s="8" t="s">
        <v>79</v>
      </c>
      <c r="C604" s="16">
        <f t="shared" si="923"/>
        <v>0</v>
      </c>
      <c r="D604" s="16">
        <f t="shared" si="921"/>
        <v>0</v>
      </c>
      <c r="E604" s="16">
        <f t="shared" si="921"/>
        <v>0</v>
      </c>
      <c r="F604" s="16">
        <f t="shared" si="921"/>
        <v>0</v>
      </c>
      <c r="G604" s="16">
        <f t="shared" si="921"/>
        <v>0</v>
      </c>
      <c r="H604" s="16">
        <f t="shared" si="921"/>
        <v>0</v>
      </c>
      <c r="I604" s="16">
        <f t="shared" si="921"/>
        <v>0</v>
      </c>
      <c r="J604" s="16">
        <f t="shared" si="921"/>
        <v>0</v>
      </c>
      <c r="K604" s="16">
        <f t="shared" si="921"/>
        <v>0</v>
      </c>
      <c r="L604" s="16">
        <f t="shared" si="921"/>
        <v>0</v>
      </c>
      <c r="M604" s="16">
        <f t="shared" si="921"/>
        <v>0</v>
      </c>
      <c r="N604" s="16">
        <f t="shared" si="921"/>
        <v>0</v>
      </c>
      <c r="O604" s="16">
        <f t="shared" si="921"/>
        <v>0</v>
      </c>
      <c r="P604" s="16">
        <f t="shared" si="921"/>
        <v>0</v>
      </c>
      <c r="Q604" s="16">
        <f t="shared" si="921"/>
        <v>0</v>
      </c>
      <c r="R604" s="16">
        <f t="shared" ref="R604:AF604" si="925">R567</f>
        <v>0</v>
      </c>
      <c r="S604" s="16">
        <f t="shared" si="925"/>
        <v>0</v>
      </c>
      <c r="T604" s="16">
        <f t="shared" si="925"/>
        <v>0</v>
      </c>
      <c r="U604" s="16">
        <f t="shared" si="925"/>
        <v>0</v>
      </c>
      <c r="V604" s="16">
        <f t="shared" si="925"/>
        <v>0</v>
      </c>
      <c r="W604" s="16">
        <f t="shared" si="925"/>
        <v>0</v>
      </c>
      <c r="X604" s="16">
        <f t="shared" si="925"/>
        <v>0</v>
      </c>
      <c r="Y604" s="16">
        <f t="shared" si="925"/>
        <v>0</v>
      </c>
      <c r="Z604" s="16">
        <f t="shared" si="925"/>
        <v>0</v>
      </c>
      <c r="AA604" s="16">
        <f t="shared" si="925"/>
        <v>0</v>
      </c>
      <c r="AB604" s="16">
        <f t="shared" si="925"/>
        <v>0</v>
      </c>
      <c r="AC604" s="16">
        <f t="shared" si="925"/>
        <v>0</v>
      </c>
      <c r="AD604" s="16">
        <f t="shared" si="925"/>
        <v>0</v>
      </c>
      <c r="AE604" s="16">
        <f t="shared" si="925"/>
        <v>0</v>
      </c>
      <c r="AF604" s="16">
        <f t="shared" si="925"/>
        <v>0</v>
      </c>
      <c r="AG604" s="5"/>
      <c r="AH604" s="5"/>
      <c r="AI604" s="5"/>
      <c r="AJ604" s="5"/>
      <c r="AK604" s="5"/>
      <c r="AL604" s="5"/>
      <c r="AM604" s="5"/>
      <c r="AN604" s="5"/>
      <c r="AO604" s="5"/>
      <c r="AP604" s="5"/>
    </row>
    <row r="605" spans="2:42" ht="15" x14ac:dyDescent="0.25">
      <c r="B605" s="8" t="s">
        <v>121</v>
      </c>
      <c r="C605" s="16">
        <f>C568+C910</f>
        <v>253690.57454545452</v>
      </c>
      <c r="D605" s="16">
        <f>D568+D910</f>
        <v>2536905.7454545451</v>
      </c>
      <c r="E605" s="16">
        <f t="shared" si="921"/>
        <v>0</v>
      </c>
      <c r="F605" s="16">
        <f t="shared" si="921"/>
        <v>0</v>
      </c>
      <c r="G605" s="16">
        <f t="shared" si="921"/>
        <v>0</v>
      </c>
      <c r="H605" s="16">
        <f t="shared" si="921"/>
        <v>0</v>
      </c>
      <c r="I605" s="16">
        <f t="shared" si="921"/>
        <v>0</v>
      </c>
      <c r="J605" s="16">
        <f t="shared" si="921"/>
        <v>0</v>
      </c>
      <c r="K605" s="16">
        <f t="shared" si="921"/>
        <v>0</v>
      </c>
      <c r="L605" s="16">
        <f t="shared" si="921"/>
        <v>0</v>
      </c>
      <c r="M605" s="16">
        <f t="shared" si="921"/>
        <v>0</v>
      </c>
      <c r="N605" s="16">
        <f t="shared" si="921"/>
        <v>0</v>
      </c>
      <c r="O605" s="16">
        <f t="shared" si="921"/>
        <v>0</v>
      </c>
      <c r="P605" s="16">
        <f t="shared" si="921"/>
        <v>0</v>
      </c>
      <c r="Q605" s="16">
        <f t="shared" si="921"/>
        <v>0</v>
      </c>
      <c r="R605" s="16">
        <f t="shared" ref="R605:AF605" si="926">R568</f>
        <v>0</v>
      </c>
      <c r="S605" s="16">
        <f t="shared" si="926"/>
        <v>0</v>
      </c>
      <c r="T605" s="16">
        <f t="shared" si="926"/>
        <v>0</v>
      </c>
      <c r="U605" s="16">
        <f t="shared" si="926"/>
        <v>0</v>
      </c>
      <c r="V605" s="16">
        <f t="shared" si="926"/>
        <v>0</v>
      </c>
      <c r="W605" s="16">
        <f t="shared" si="926"/>
        <v>0</v>
      </c>
      <c r="X605" s="16">
        <f t="shared" si="926"/>
        <v>0</v>
      </c>
      <c r="Y605" s="16">
        <f t="shared" si="926"/>
        <v>0</v>
      </c>
      <c r="Z605" s="16">
        <f t="shared" si="926"/>
        <v>0</v>
      </c>
      <c r="AA605" s="16">
        <f t="shared" si="926"/>
        <v>0</v>
      </c>
      <c r="AB605" s="16">
        <f t="shared" si="926"/>
        <v>0</v>
      </c>
      <c r="AC605" s="16">
        <f t="shared" si="926"/>
        <v>0</v>
      </c>
      <c r="AD605" s="16">
        <f t="shared" si="926"/>
        <v>0</v>
      </c>
      <c r="AE605" s="16">
        <f t="shared" si="926"/>
        <v>0</v>
      </c>
      <c r="AF605" s="16">
        <f t="shared" si="926"/>
        <v>0</v>
      </c>
      <c r="AG605" s="5"/>
      <c r="AH605" s="5"/>
      <c r="AI605" s="5"/>
      <c r="AJ605" s="5"/>
      <c r="AK605" s="5"/>
      <c r="AL605" s="5"/>
      <c r="AM605" s="5"/>
      <c r="AN605" s="5"/>
      <c r="AO605" s="5"/>
      <c r="AP605" s="5"/>
    </row>
    <row r="606" spans="2:42" ht="15" x14ac:dyDescent="0.25">
      <c r="B606" s="23" t="s">
        <v>72</v>
      </c>
      <c r="C606" s="19">
        <f>C607+C608+C609+C610+C611+C612</f>
        <v>0</v>
      </c>
      <c r="D606" s="19">
        <f t="shared" ref="D606:Q606" si="927">D607+D608+D609+D610+D611+D612</f>
        <v>0</v>
      </c>
      <c r="E606" s="19">
        <f t="shared" si="927"/>
        <v>0</v>
      </c>
      <c r="F606" s="19">
        <f t="shared" si="927"/>
        <v>0</v>
      </c>
      <c r="G606" s="19">
        <f t="shared" si="927"/>
        <v>0</v>
      </c>
      <c r="H606" s="19">
        <f t="shared" si="927"/>
        <v>0</v>
      </c>
      <c r="I606" s="19">
        <f t="shared" si="927"/>
        <v>0</v>
      </c>
      <c r="J606" s="19">
        <f t="shared" si="927"/>
        <v>0</v>
      </c>
      <c r="K606" s="19">
        <f t="shared" si="927"/>
        <v>0</v>
      </c>
      <c r="L606" s="19">
        <f t="shared" si="927"/>
        <v>0</v>
      </c>
      <c r="M606" s="19">
        <f t="shared" si="927"/>
        <v>0</v>
      </c>
      <c r="N606" s="19">
        <f t="shared" si="927"/>
        <v>0</v>
      </c>
      <c r="O606" s="19">
        <f t="shared" si="927"/>
        <v>0</v>
      </c>
      <c r="P606" s="19">
        <f t="shared" si="927"/>
        <v>0</v>
      </c>
      <c r="Q606" s="19">
        <f t="shared" si="927"/>
        <v>0</v>
      </c>
      <c r="R606" s="19">
        <f t="shared" ref="R606:AF606" si="928">R607+R608+R609+R610+R611+R612</f>
        <v>0</v>
      </c>
      <c r="S606" s="19">
        <f t="shared" si="928"/>
        <v>0</v>
      </c>
      <c r="T606" s="19">
        <f t="shared" si="928"/>
        <v>0</v>
      </c>
      <c r="U606" s="19">
        <f t="shared" si="928"/>
        <v>0</v>
      </c>
      <c r="V606" s="19">
        <f t="shared" si="928"/>
        <v>0</v>
      </c>
      <c r="W606" s="19">
        <f t="shared" si="928"/>
        <v>0</v>
      </c>
      <c r="X606" s="19">
        <f t="shared" si="928"/>
        <v>0</v>
      </c>
      <c r="Y606" s="19">
        <f t="shared" si="928"/>
        <v>0</v>
      </c>
      <c r="Z606" s="19">
        <f t="shared" si="928"/>
        <v>0</v>
      </c>
      <c r="AA606" s="19">
        <f t="shared" si="928"/>
        <v>0</v>
      </c>
      <c r="AB606" s="19">
        <f t="shared" si="928"/>
        <v>0</v>
      </c>
      <c r="AC606" s="19">
        <f t="shared" si="928"/>
        <v>0</v>
      </c>
      <c r="AD606" s="19">
        <f t="shared" si="928"/>
        <v>0</v>
      </c>
      <c r="AE606" s="19">
        <f t="shared" si="928"/>
        <v>0</v>
      </c>
      <c r="AF606" s="19">
        <f t="shared" si="928"/>
        <v>0</v>
      </c>
      <c r="AG606" s="5"/>
      <c r="AH606" s="5"/>
      <c r="AI606" s="5"/>
      <c r="AJ606" s="5"/>
      <c r="AK606" s="5"/>
      <c r="AL606" s="5"/>
      <c r="AM606" s="5"/>
      <c r="AN606" s="5"/>
      <c r="AO606" s="5"/>
      <c r="AP606" s="5"/>
    </row>
    <row r="607" spans="2:42" ht="30" x14ac:dyDescent="0.25">
      <c r="B607" s="8" t="s">
        <v>80</v>
      </c>
      <c r="C607" s="16">
        <f>C570</f>
        <v>0</v>
      </c>
      <c r="D607" s="16">
        <f t="shared" ref="D607:Q612" si="929">D570</f>
        <v>0</v>
      </c>
      <c r="E607" s="16">
        <f t="shared" si="929"/>
        <v>0</v>
      </c>
      <c r="F607" s="16">
        <f t="shared" si="929"/>
        <v>0</v>
      </c>
      <c r="G607" s="16">
        <f t="shared" si="929"/>
        <v>0</v>
      </c>
      <c r="H607" s="16">
        <f t="shared" si="929"/>
        <v>0</v>
      </c>
      <c r="I607" s="16">
        <f t="shared" si="929"/>
        <v>0</v>
      </c>
      <c r="J607" s="16">
        <f t="shared" si="929"/>
        <v>0</v>
      </c>
      <c r="K607" s="16">
        <f t="shared" si="929"/>
        <v>0</v>
      </c>
      <c r="L607" s="16">
        <f t="shared" si="929"/>
        <v>0</v>
      </c>
      <c r="M607" s="16">
        <f t="shared" si="929"/>
        <v>0</v>
      </c>
      <c r="N607" s="16">
        <f t="shared" si="929"/>
        <v>0</v>
      </c>
      <c r="O607" s="16">
        <f t="shared" si="929"/>
        <v>0</v>
      </c>
      <c r="P607" s="16">
        <f t="shared" si="929"/>
        <v>0</v>
      </c>
      <c r="Q607" s="16">
        <f t="shared" si="929"/>
        <v>0</v>
      </c>
      <c r="R607" s="16">
        <f t="shared" ref="R607:AF607" si="930">R570</f>
        <v>0</v>
      </c>
      <c r="S607" s="16">
        <f t="shared" si="930"/>
        <v>0</v>
      </c>
      <c r="T607" s="16">
        <f t="shared" si="930"/>
        <v>0</v>
      </c>
      <c r="U607" s="16">
        <f t="shared" si="930"/>
        <v>0</v>
      </c>
      <c r="V607" s="16">
        <f t="shared" si="930"/>
        <v>0</v>
      </c>
      <c r="W607" s="16">
        <f t="shared" si="930"/>
        <v>0</v>
      </c>
      <c r="X607" s="16">
        <f t="shared" si="930"/>
        <v>0</v>
      </c>
      <c r="Y607" s="16">
        <f t="shared" si="930"/>
        <v>0</v>
      </c>
      <c r="Z607" s="16">
        <f t="shared" si="930"/>
        <v>0</v>
      </c>
      <c r="AA607" s="16">
        <f t="shared" si="930"/>
        <v>0</v>
      </c>
      <c r="AB607" s="16">
        <f t="shared" si="930"/>
        <v>0</v>
      </c>
      <c r="AC607" s="16">
        <f t="shared" si="930"/>
        <v>0</v>
      </c>
      <c r="AD607" s="16">
        <f t="shared" si="930"/>
        <v>0</v>
      </c>
      <c r="AE607" s="16">
        <f t="shared" si="930"/>
        <v>0</v>
      </c>
      <c r="AF607" s="16">
        <f t="shared" si="930"/>
        <v>0</v>
      </c>
      <c r="AG607" s="5"/>
      <c r="AH607" s="5"/>
      <c r="AI607" s="5"/>
      <c r="AJ607" s="5"/>
      <c r="AK607" s="5"/>
      <c r="AL607" s="5"/>
      <c r="AM607" s="5"/>
      <c r="AN607" s="5"/>
      <c r="AO607" s="5"/>
      <c r="AP607" s="5"/>
    </row>
    <row r="608" spans="2:42" ht="30" x14ac:dyDescent="0.25">
      <c r="B608" s="8" t="s">
        <v>81</v>
      </c>
      <c r="C608" s="16">
        <f t="shared" ref="C608:Q612" si="931">C571</f>
        <v>0</v>
      </c>
      <c r="D608" s="16">
        <f t="shared" si="931"/>
        <v>0</v>
      </c>
      <c r="E608" s="16">
        <f t="shared" si="931"/>
        <v>0</v>
      </c>
      <c r="F608" s="16">
        <f t="shared" si="931"/>
        <v>0</v>
      </c>
      <c r="G608" s="16">
        <f t="shared" si="931"/>
        <v>0</v>
      </c>
      <c r="H608" s="16">
        <f t="shared" si="931"/>
        <v>0</v>
      </c>
      <c r="I608" s="16">
        <f t="shared" si="931"/>
        <v>0</v>
      </c>
      <c r="J608" s="16">
        <f t="shared" si="931"/>
        <v>0</v>
      </c>
      <c r="K608" s="16">
        <f t="shared" si="931"/>
        <v>0</v>
      </c>
      <c r="L608" s="16">
        <f t="shared" si="931"/>
        <v>0</v>
      </c>
      <c r="M608" s="16">
        <f t="shared" si="931"/>
        <v>0</v>
      </c>
      <c r="N608" s="16">
        <f t="shared" si="931"/>
        <v>0</v>
      </c>
      <c r="O608" s="16">
        <f t="shared" si="931"/>
        <v>0</v>
      </c>
      <c r="P608" s="16">
        <f t="shared" si="931"/>
        <v>0</v>
      </c>
      <c r="Q608" s="16">
        <f t="shared" si="931"/>
        <v>0</v>
      </c>
      <c r="R608" s="16">
        <f t="shared" ref="R608:AF608" si="932">R571</f>
        <v>0</v>
      </c>
      <c r="S608" s="16">
        <f t="shared" si="932"/>
        <v>0</v>
      </c>
      <c r="T608" s="16">
        <f t="shared" si="932"/>
        <v>0</v>
      </c>
      <c r="U608" s="16">
        <f t="shared" si="932"/>
        <v>0</v>
      </c>
      <c r="V608" s="16">
        <f t="shared" si="932"/>
        <v>0</v>
      </c>
      <c r="W608" s="16">
        <f t="shared" si="932"/>
        <v>0</v>
      </c>
      <c r="X608" s="16">
        <f t="shared" si="932"/>
        <v>0</v>
      </c>
      <c r="Y608" s="16">
        <f t="shared" si="932"/>
        <v>0</v>
      </c>
      <c r="Z608" s="16">
        <f t="shared" si="932"/>
        <v>0</v>
      </c>
      <c r="AA608" s="16">
        <f t="shared" si="932"/>
        <v>0</v>
      </c>
      <c r="AB608" s="16">
        <f t="shared" si="932"/>
        <v>0</v>
      </c>
      <c r="AC608" s="16">
        <f t="shared" si="932"/>
        <v>0</v>
      </c>
      <c r="AD608" s="16">
        <f t="shared" si="932"/>
        <v>0</v>
      </c>
      <c r="AE608" s="16">
        <f t="shared" si="932"/>
        <v>0</v>
      </c>
      <c r="AF608" s="16">
        <f t="shared" si="932"/>
        <v>0</v>
      </c>
      <c r="AG608" s="5"/>
      <c r="AH608" s="5"/>
      <c r="AI608" s="5"/>
      <c r="AJ608" s="5"/>
      <c r="AK608" s="5"/>
      <c r="AL608" s="5"/>
      <c r="AM608" s="5"/>
      <c r="AN608" s="5"/>
      <c r="AO608" s="5"/>
      <c r="AP608" s="5"/>
    </row>
    <row r="609" spans="2:42" ht="15" x14ac:dyDescent="0.25">
      <c r="B609" s="8" t="s">
        <v>82</v>
      </c>
      <c r="C609" s="16">
        <f t="shared" si="931"/>
        <v>0</v>
      </c>
      <c r="D609" s="16">
        <f t="shared" si="929"/>
        <v>0</v>
      </c>
      <c r="E609" s="16">
        <f t="shared" si="929"/>
        <v>0</v>
      </c>
      <c r="F609" s="16">
        <f t="shared" si="929"/>
        <v>0</v>
      </c>
      <c r="G609" s="16">
        <f t="shared" si="929"/>
        <v>0</v>
      </c>
      <c r="H609" s="16">
        <f t="shared" si="929"/>
        <v>0</v>
      </c>
      <c r="I609" s="16">
        <f t="shared" si="929"/>
        <v>0</v>
      </c>
      <c r="J609" s="16">
        <f t="shared" si="929"/>
        <v>0</v>
      </c>
      <c r="K609" s="16">
        <f t="shared" si="929"/>
        <v>0</v>
      </c>
      <c r="L609" s="16">
        <f t="shared" si="929"/>
        <v>0</v>
      </c>
      <c r="M609" s="16">
        <f t="shared" si="929"/>
        <v>0</v>
      </c>
      <c r="N609" s="16">
        <f t="shared" si="929"/>
        <v>0</v>
      </c>
      <c r="O609" s="16">
        <f t="shared" si="929"/>
        <v>0</v>
      </c>
      <c r="P609" s="16">
        <f t="shared" si="929"/>
        <v>0</v>
      </c>
      <c r="Q609" s="16">
        <f t="shared" si="929"/>
        <v>0</v>
      </c>
      <c r="R609" s="16">
        <f t="shared" ref="R609:AF609" si="933">R572</f>
        <v>0</v>
      </c>
      <c r="S609" s="16">
        <f t="shared" si="933"/>
        <v>0</v>
      </c>
      <c r="T609" s="16">
        <f t="shared" si="933"/>
        <v>0</v>
      </c>
      <c r="U609" s="16">
        <f t="shared" si="933"/>
        <v>0</v>
      </c>
      <c r="V609" s="16">
        <f t="shared" si="933"/>
        <v>0</v>
      </c>
      <c r="W609" s="16">
        <f t="shared" si="933"/>
        <v>0</v>
      </c>
      <c r="X609" s="16">
        <f t="shared" si="933"/>
        <v>0</v>
      </c>
      <c r="Y609" s="16">
        <f t="shared" si="933"/>
        <v>0</v>
      </c>
      <c r="Z609" s="16">
        <f t="shared" si="933"/>
        <v>0</v>
      </c>
      <c r="AA609" s="16">
        <f t="shared" si="933"/>
        <v>0</v>
      </c>
      <c r="AB609" s="16">
        <f t="shared" si="933"/>
        <v>0</v>
      </c>
      <c r="AC609" s="16">
        <f t="shared" si="933"/>
        <v>0</v>
      </c>
      <c r="AD609" s="16">
        <f t="shared" si="933"/>
        <v>0</v>
      </c>
      <c r="AE609" s="16">
        <f t="shared" si="933"/>
        <v>0</v>
      </c>
      <c r="AF609" s="16">
        <f t="shared" si="933"/>
        <v>0</v>
      </c>
      <c r="AG609" s="5"/>
      <c r="AH609" s="5"/>
      <c r="AI609" s="5"/>
      <c r="AJ609" s="5"/>
      <c r="AK609" s="5"/>
      <c r="AL609" s="5"/>
      <c r="AM609" s="5"/>
      <c r="AN609" s="5"/>
      <c r="AO609" s="5"/>
      <c r="AP609" s="5"/>
    </row>
    <row r="610" spans="2:42" ht="30" x14ac:dyDescent="0.25">
      <c r="B610" s="8" t="s">
        <v>83</v>
      </c>
      <c r="C610" s="16">
        <f t="shared" si="931"/>
        <v>0</v>
      </c>
      <c r="D610" s="16">
        <f t="shared" si="929"/>
        <v>0</v>
      </c>
      <c r="E610" s="16">
        <f t="shared" si="929"/>
        <v>0</v>
      </c>
      <c r="F610" s="16">
        <f t="shared" si="929"/>
        <v>0</v>
      </c>
      <c r="G610" s="16">
        <f t="shared" si="929"/>
        <v>0</v>
      </c>
      <c r="H610" s="16">
        <f t="shared" si="929"/>
        <v>0</v>
      </c>
      <c r="I610" s="16">
        <f t="shared" si="929"/>
        <v>0</v>
      </c>
      <c r="J610" s="16">
        <f t="shared" si="929"/>
        <v>0</v>
      </c>
      <c r="K610" s="16">
        <f t="shared" si="929"/>
        <v>0</v>
      </c>
      <c r="L610" s="16">
        <f t="shared" si="929"/>
        <v>0</v>
      </c>
      <c r="M610" s="16">
        <f t="shared" si="929"/>
        <v>0</v>
      </c>
      <c r="N610" s="16">
        <f t="shared" si="929"/>
        <v>0</v>
      </c>
      <c r="O610" s="16">
        <f t="shared" si="929"/>
        <v>0</v>
      </c>
      <c r="P610" s="16">
        <f t="shared" si="929"/>
        <v>0</v>
      </c>
      <c r="Q610" s="16">
        <f t="shared" si="929"/>
        <v>0</v>
      </c>
      <c r="R610" s="16">
        <f t="shared" ref="R610:AF610" si="934">R573</f>
        <v>0</v>
      </c>
      <c r="S610" s="16">
        <f t="shared" si="934"/>
        <v>0</v>
      </c>
      <c r="T610" s="16">
        <f t="shared" si="934"/>
        <v>0</v>
      </c>
      <c r="U610" s="16">
        <f t="shared" si="934"/>
        <v>0</v>
      </c>
      <c r="V610" s="16">
        <f t="shared" si="934"/>
        <v>0</v>
      </c>
      <c r="W610" s="16">
        <f t="shared" si="934"/>
        <v>0</v>
      </c>
      <c r="X610" s="16">
        <f t="shared" si="934"/>
        <v>0</v>
      </c>
      <c r="Y610" s="16">
        <f t="shared" si="934"/>
        <v>0</v>
      </c>
      <c r="Z610" s="16">
        <f t="shared" si="934"/>
        <v>0</v>
      </c>
      <c r="AA610" s="16">
        <f t="shared" si="934"/>
        <v>0</v>
      </c>
      <c r="AB610" s="16">
        <f t="shared" si="934"/>
        <v>0</v>
      </c>
      <c r="AC610" s="16">
        <f t="shared" si="934"/>
        <v>0</v>
      </c>
      <c r="AD610" s="16">
        <f t="shared" si="934"/>
        <v>0</v>
      </c>
      <c r="AE610" s="16">
        <f t="shared" si="934"/>
        <v>0</v>
      </c>
      <c r="AF610" s="16">
        <f t="shared" si="934"/>
        <v>0</v>
      </c>
      <c r="AG610" s="5"/>
      <c r="AH610" s="5"/>
      <c r="AI610" s="5"/>
      <c r="AJ610" s="5"/>
      <c r="AK610" s="5"/>
      <c r="AL610" s="5"/>
      <c r="AM610" s="5"/>
      <c r="AN610" s="5"/>
      <c r="AO610" s="5"/>
      <c r="AP610" s="5"/>
    </row>
    <row r="611" spans="2:42" ht="30" x14ac:dyDescent="0.25">
      <c r="B611" s="8" t="s">
        <v>84</v>
      </c>
      <c r="C611" s="16">
        <f t="shared" si="931"/>
        <v>0</v>
      </c>
      <c r="D611" s="16">
        <f t="shared" si="929"/>
        <v>0</v>
      </c>
      <c r="E611" s="16">
        <f t="shared" si="929"/>
        <v>0</v>
      </c>
      <c r="F611" s="16">
        <f t="shared" si="929"/>
        <v>0</v>
      </c>
      <c r="G611" s="16">
        <f t="shared" si="929"/>
        <v>0</v>
      </c>
      <c r="H611" s="16">
        <f t="shared" si="929"/>
        <v>0</v>
      </c>
      <c r="I611" s="16">
        <f t="shared" si="929"/>
        <v>0</v>
      </c>
      <c r="J611" s="16">
        <f t="shared" si="929"/>
        <v>0</v>
      </c>
      <c r="K611" s="16">
        <f t="shared" si="929"/>
        <v>0</v>
      </c>
      <c r="L611" s="16">
        <f t="shared" si="929"/>
        <v>0</v>
      </c>
      <c r="M611" s="16">
        <f t="shared" si="929"/>
        <v>0</v>
      </c>
      <c r="N611" s="16">
        <f t="shared" si="929"/>
        <v>0</v>
      </c>
      <c r="O611" s="16">
        <f t="shared" si="929"/>
        <v>0</v>
      </c>
      <c r="P611" s="16">
        <f t="shared" si="929"/>
        <v>0</v>
      </c>
      <c r="Q611" s="16">
        <f t="shared" si="929"/>
        <v>0</v>
      </c>
      <c r="R611" s="16">
        <f t="shared" ref="R611:AF611" si="935">R574</f>
        <v>0</v>
      </c>
      <c r="S611" s="16">
        <f t="shared" si="935"/>
        <v>0</v>
      </c>
      <c r="T611" s="16">
        <f t="shared" si="935"/>
        <v>0</v>
      </c>
      <c r="U611" s="16">
        <f t="shared" si="935"/>
        <v>0</v>
      </c>
      <c r="V611" s="16">
        <f t="shared" si="935"/>
        <v>0</v>
      </c>
      <c r="W611" s="16">
        <f t="shared" si="935"/>
        <v>0</v>
      </c>
      <c r="X611" s="16">
        <f t="shared" si="935"/>
        <v>0</v>
      </c>
      <c r="Y611" s="16">
        <f t="shared" si="935"/>
        <v>0</v>
      </c>
      <c r="Z611" s="16">
        <f t="shared" si="935"/>
        <v>0</v>
      </c>
      <c r="AA611" s="16">
        <f t="shared" si="935"/>
        <v>0</v>
      </c>
      <c r="AB611" s="16">
        <f t="shared" si="935"/>
        <v>0</v>
      </c>
      <c r="AC611" s="16">
        <f t="shared" si="935"/>
        <v>0</v>
      </c>
      <c r="AD611" s="16">
        <f t="shared" si="935"/>
        <v>0</v>
      </c>
      <c r="AE611" s="16">
        <f t="shared" si="935"/>
        <v>0</v>
      </c>
      <c r="AF611" s="16">
        <f t="shared" si="935"/>
        <v>0</v>
      </c>
      <c r="AG611" s="5"/>
      <c r="AH611" s="5"/>
      <c r="AI611" s="5"/>
      <c r="AJ611" s="5"/>
      <c r="AK611" s="5"/>
      <c r="AL611" s="5"/>
      <c r="AM611" s="5"/>
      <c r="AN611" s="5"/>
      <c r="AO611" s="5"/>
      <c r="AP611" s="5"/>
    </row>
    <row r="612" spans="2:42" ht="15" x14ac:dyDescent="0.25">
      <c r="B612" s="8" t="s">
        <v>85</v>
      </c>
      <c r="C612" s="16">
        <f t="shared" si="931"/>
        <v>0</v>
      </c>
      <c r="D612" s="16">
        <f t="shared" si="929"/>
        <v>0</v>
      </c>
      <c r="E612" s="16">
        <f t="shared" si="929"/>
        <v>0</v>
      </c>
      <c r="F612" s="16">
        <f t="shared" si="929"/>
        <v>0</v>
      </c>
      <c r="G612" s="16">
        <f t="shared" si="929"/>
        <v>0</v>
      </c>
      <c r="H612" s="16">
        <f t="shared" si="929"/>
        <v>0</v>
      </c>
      <c r="I612" s="16">
        <f t="shared" si="929"/>
        <v>0</v>
      </c>
      <c r="J612" s="16">
        <f t="shared" si="929"/>
        <v>0</v>
      </c>
      <c r="K612" s="16">
        <f t="shared" si="929"/>
        <v>0</v>
      </c>
      <c r="L612" s="16">
        <f t="shared" si="929"/>
        <v>0</v>
      </c>
      <c r="M612" s="16">
        <f t="shared" si="929"/>
        <v>0</v>
      </c>
      <c r="N612" s="16">
        <f t="shared" si="929"/>
        <v>0</v>
      </c>
      <c r="O612" s="16">
        <f t="shared" si="929"/>
        <v>0</v>
      </c>
      <c r="P612" s="16">
        <f t="shared" si="929"/>
        <v>0</v>
      </c>
      <c r="Q612" s="16">
        <f t="shared" si="929"/>
        <v>0</v>
      </c>
      <c r="R612" s="16">
        <f t="shared" ref="R612:AF612" si="936">R575</f>
        <v>0</v>
      </c>
      <c r="S612" s="16">
        <f t="shared" si="936"/>
        <v>0</v>
      </c>
      <c r="T612" s="16">
        <f t="shared" si="936"/>
        <v>0</v>
      </c>
      <c r="U612" s="16">
        <f t="shared" si="936"/>
        <v>0</v>
      </c>
      <c r="V612" s="16">
        <f t="shared" si="936"/>
        <v>0</v>
      </c>
      <c r="W612" s="16">
        <f t="shared" si="936"/>
        <v>0</v>
      </c>
      <c r="X612" s="16">
        <f t="shared" si="936"/>
        <v>0</v>
      </c>
      <c r="Y612" s="16">
        <f t="shared" si="936"/>
        <v>0</v>
      </c>
      <c r="Z612" s="16">
        <f t="shared" si="936"/>
        <v>0</v>
      </c>
      <c r="AA612" s="16">
        <f t="shared" si="936"/>
        <v>0</v>
      </c>
      <c r="AB612" s="16">
        <f t="shared" si="936"/>
        <v>0</v>
      </c>
      <c r="AC612" s="16">
        <f t="shared" si="936"/>
        <v>0</v>
      </c>
      <c r="AD612" s="16">
        <f t="shared" si="936"/>
        <v>0</v>
      </c>
      <c r="AE612" s="16">
        <f t="shared" si="936"/>
        <v>0</v>
      </c>
      <c r="AF612" s="16">
        <f t="shared" si="936"/>
        <v>0</v>
      </c>
      <c r="AG612" s="5"/>
      <c r="AH612" s="5"/>
      <c r="AI612" s="5"/>
      <c r="AJ612" s="5"/>
      <c r="AK612" s="5"/>
      <c r="AL612" s="5"/>
      <c r="AM612" s="5"/>
      <c r="AN612" s="5"/>
      <c r="AO612" s="5"/>
      <c r="AP612" s="5"/>
    </row>
    <row r="613" spans="2:42" ht="30" x14ac:dyDescent="0.25">
      <c r="B613" s="23" t="s">
        <v>86</v>
      </c>
      <c r="C613" s="19">
        <f>C601-C606</f>
        <v>253690.57454545452</v>
      </c>
      <c r="D613" s="19">
        <f t="shared" ref="D613:Q613" si="937">D601-D606</f>
        <v>2536905.7454545451</v>
      </c>
      <c r="E613" s="19">
        <f t="shared" si="937"/>
        <v>0</v>
      </c>
      <c r="F613" s="19">
        <f t="shared" si="937"/>
        <v>0</v>
      </c>
      <c r="G613" s="19">
        <f t="shared" si="937"/>
        <v>0</v>
      </c>
      <c r="H613" s="19">
        <f t="shared" si="937"/>
        <v>0</v>
      </c>
      <c r="I613" s="19">
        <f t="shared" si="937"/>
        <v>0</v>
      </c>
      <c r="J613" s="19">
        <f t="shared" si="937"/>
        <v>0</v>
      </c>
      <c r="K613" s="19">
        <f t="shared" si="937"/>
        <v>0</v>
      </c>
      <c r="L613" s="19">
        <f t="shared" si="937"/>
        <v>0</v>
      </c>
      <c r="M613" s="19">
        <f t="shared" si="937"/>
        <v>0</v>
      </c>
      <c r="N613" s="19">
        <f t="shared" si="937"/>
        <v>0</v>
      </c>
      <c r="O613" s="19">
        <f t="shared" si="937"/>
        <v>0</v>
      </c>
      <c r="P613" s="19">
        <f t="shared" si="937"/>
        <v>0</v>
      </c>
      <c r="Q613" s="19">
        <f t="shared" si="937"/>
        <v>0</v>
      </c>
      <c r="R613" s="19">
        <f t="shared" ref="R613:AF613" si="938">R601-R606</f>
        <v>0</v>
      </c>
      <c r="S613" s="19">
        <f t="shared" si="938"/>
        <v>0</v>
      </c>
      <c r="T613" s="19">
        <f t="shared" si="938"/>
        <v>0</v>
      </c>
      <c r="U613" s="19">
        <f t="shared" si="938"/>
        <v>0</v>
      </c>
      <c r="V613" s="19">
        <f t="shared" si="938"/>
        <v>0</v>
      </c>
      <c r="W613" s="19">
        <f t="shared" si="938"/>
        <v>0</v>
      </c>
      <c r="X613" s="19">
        <f t="shared" si="938"/>
        <v>0</v>
      </c>
      <c r="Y613" s="19">
        <f t="shared" si="938"/>
        <v>0</v>
      </c>
      <c r="Z613" s="19">
        <f t="shared" si="938"/>
        <v>0</v>
      </c>
      <c r="AA613" s="19">
        <f t="shared" si="938"/>
        <v>0</v>
      </c>
      <c r="AB613" s="19">
        <f t="shared" si="938"/>
        <v>0</v>
      </c>
      <c r="AC613" s="19">
        <f t="shared" si="938"/>
        <v>0</v>
      </c>
      <c r="AD613" s="19">
        <f t="shared" si="938"/>
        <v>0</v>
      </c>
      <c r="AE613" s="19">
        <f t="shared" si="938"/>
        <v>0</v>
      </c>
      <c r="AF613" s="19">
        <f t="shared" si="938"/>
        <v>0</v>
      </c>
      <c r="AG613" s="5"/>
      <c r="AH613" s="5"/>
      <c r="AI613" s="5"/>
      <c r="AJ613" s="5"/>
      <c r="AK613" s="5"/>
      <c r="AL613" s="5"/>
      <c r="AM613" s="5"/>
      <c r="AN613" s="5"/>
      <c r="AO613" s="5"/>
      <c r="AP613" s="5"/>
    </row>
    <row r="614" spans="2:42" ht="30" x14ac:dyDescent="0.25">
      <c r="B614" s="23" t="s">
        <v>87</v>
      </c>
      <c r="C614" s="19">
        <f>C590+C599+C613</f>
        <v>-51609.425454545475</v>
      </c>
      <c r="D614" s="19">
        <f t="shared" ref="D614:Q614" si="939">D590+D599+D613</f>
        <v>-2950512.6559539055</v>
      </c>
      <c r="E614" s="19">
        <f t="shared" si="939"/>
        <v>1039640.5845070423</v>
      </c>
      <c r="F614" s="19">
        <f t="shared" si="939"/>
        <v>1496463.0845070425</v>
      </c>
      <c r="G614" s="19">
        <f t="shared" si="939"/>
        <v>1926077.3309859154</v>
      </c>
      <c r="H614" s="19">
        <f t="shared" si="939"/>
        <v>2320054.1760563375</v>
      </c>
      <c r="I614" s="19">
        <f t="shared" si="939"/>
        <v>2704050.4084507041</v>
      </c>
      <c r="J614" s="19">
        <f t="shared" si="939"/>
        <v>3008914.0633802814</v>
      </c>
      <c r="K614" s="19">
        <f t="shared" si="939"/>
        <v>3258895.9366197181</v>
      </c>
      <c r="L614" s="19">
        <f t="shared" si="939"/>
        <v>3483870.1549295774</v>
      </c>
      <c r="M614" s="19">
        <f t="shared" si="939"/>
        <v>3681286.2183098588</v>
      </c>
      <c r="N614" s="19">
        <f t="shared" si="939"/>
        <v>3848127.8732394362</v>
      </c>
      <c r="O614" s="19">
        <f t="shared" si="939"/>
        <v>4020326.0422535213</v>
      </c>
      <c r="P614" s="19">
        <f t="shared" si="939"/>
        <v>4198489.4647887321</v>
      </c>
      <c r="Q614" s="19">
        <f t="shared" si="939"/>
        <v>4341504.239436619</v>
      </c>
      <c r="R614" s="19">
        <f t="shared" ref="R614:AF614" si="940">R590+R599+R613</f>
        <v>4488056.5915492959</v>
      </c>
      <c r="S614" s="19">
        <f t="shared" si="940"/>
        <v>4638711.3943661973</v>
      </c>
      <c r="T614" s="19">
        <f t="shared" si="940"/>
        <v>4748701.2746478869</v>
      </c>
      <c r="U614" s="19">
        <f t="shared" si="940"/>
        <v>4860036.795774648</v>
      </c>
      <c r="V614" s="19">
        <f t="shared" si="940"/>
        <v>4925888.5281690136</v>
      </c>
      <c r="W614" s="19">
        <f t="shared" si="940"/>
        <v>4941985.1971830986</v>
      </c>
      <c r="X614" s="19">
        <f t="shared" si="940"/>
        <v>4954297.1971830986</v>
      </c>
      <c r="Y614" s="19">
        <f t="shared" si="940"/>
        <v>4912146.7605633801</v>
      </c>
      <c r="Z614" s="19">
        <f t="shared" si="940"/>
        <v>4863279.9718309855</v>
      </c>
      <c r="AA614" s="19">
        <f t="shared" si="940"/>
        <v>4807971.9788732389</v>
      </c>
      <c r="AB614" s="19">
        <f t="shared" si="940"/>
        <v>4691124.7323943656</v>
      </c>
      <c r="AC614" s="19">
        <f t="shared" si="940"/>
        <v>4564007.6830985909</v>
      </c>
      <c r="AD614" s="19">
        <f t="shared" si="940"/>
        <v>4426812.8802816896</v>
      </c>
      <c r="AE614" s="19">
        <f t="shared" si="940"/>
        <v>4279105.1549295774</v>
      </c>
      <c r="AF614" s="19">
        <f t="shared" si="940"/>
        <v>4120439.3098591547</v>
      </c>
      <c r="AG614" s="5"/>
      <c r="AH614" s="5"/>
      <c r="AI614" s="5"/>
      <c r="AJ614" s="5"/>
      <c r="AK614" s="5"/>
      <c r="AL614" s="5"/>
      <c r="AM614" s="5"/>
      <c r="AN614" s="5"/>
      <c r="AO614" s="5"/>
      <c r="AP614" s="5"/>
    </row>
    <row r="615" spans="2:42" ht="30" x14ac:dyDescent="0.25">
      <c r="B615" s="23" t="s">
        <v>88</v>
      </c>
      <c r="C615" s="19">
        <f>założenia!C202</f>
        <v>8000000</v>
      </c>
      <c r="D615" s="19">
        <f>C616</f>
        <v>7948390.5745454542</v>
      </c>
      <c r="E615" s="19">
        <f t="shared" ref="E615" si="941">D616</f>
        <v>4997877.9185915487</v>
      </c>
      <c r="F615" s="19">
        <f t="shared" ref="F615" si="942">E616</f>
        <v>6037518.5030985912</v>
      </c>
      <c r="G615" s="19">
        <f t="shared" ref="G615" si="943">F616</f>
        <v>7533981.5876056338</v>
      </c>
      <c r="H615" s="19">
        <f t="shared" ref="H615" si="944">G616</f>
        <v>9460058.9185915496</v>
      </c>
      <c r="I615" s="19">
        <f t="shared" ref="I615" si="945">H616</f>
        <v>11780113.094647888</v>
      </c>
      <c r="J615" s="19">
        <f t="shared" ref="J615" si="946">I616</f>
        <v>14484163.503098592</v>
      </c>
      <c r="K615" s="19">
        <f t="shared" ref="K615" si="947">J616</f>
        <v>17493077.566478875</v>
      </c>
      <c r="L615" s="19">
        <f t="shared" ref="L615" si="948">K616</f>
        <v>20751973.503098592</v>
      </c>
      <c r="M615" s="19">
        <f t="shared" ref="M615" si="949">L616</f>
        <v>24235843.65802817</v>
      </c>
      <c r="N615" s="19">
        <f t="shared" ref="N615" si="950">M616</f>
        <v>27917129.876338027</v>
      </c>
      <c r="O615" s="19">
        <f t="shared" ref="O615" si="951">N616</f>
        <v>31765257.749577463</v>
      </c>
      <c r="P615" s="19">
        <f t="shared" ref="P615" si="952">O616</f>
        <v>35785583.791830987</v>
      </c>
      <c r="Q615" s="19">
        <f t="shared" ref="Q615" si="953">P616</f>
        <v>39984073.256619722</v>
      </c>
      <c r="R615" s="19">
        <f t="shared" ref="R615" si="954">Q616</f>
        <v>44325577.496056341</v>
      </c>
      <c r="S615" s="19">
        <f t="shared" ref="S615" si="955">R616</f>
        <v>48813634.08760564</v>
      </c>
      <c r="T615" s="19">
        <f t="shared" ref="T615" si="956">S616</f>
        <v>53452345.481971838</v>
      </c>
      <c r="U615" s="19">
        <f t="shared" ref="U615" si="957">T616</f>
        <v>58201046.756619722</v>
      </c>
      <c r="V615" s="19">
        <f t="shared" ref="V615" si="958">U616</f>
        <v>63061083.552394368</v>
      </c>
      <c r="W615" s="19">
        <f t="shared" ref="W615" si="959">V616</f>
        <v>67986972.080563381</v>
      </c>
      <c r="X615" s="19">
        <f t="shared" ref="X615" si="960">W616</f>
        <v>72928957.277746484</v>
      </c>
      <c r="Y615" s="19">
        <f t="shared" ref="Y615" si="961">X616</f>
        <v>77883254.474929586</v>
      </c>
      <c r="Z615" s="19">
        <f t="shared" ref="Z615" si="962">Y616</f>
        <v>82795401.23549296</v>
      </c>
      <c r="AA615" s="19">
        <f t="shared" ref="AA615" si="963">Z616</f>
        <v>87658681.207323939</v>
      </c>
      <c r="AB615" s="19">
        <f t="shared" ref="AB615" si="964">AA616</f>
        <v>92466653.186197177</v>
      </c>
      <c r="AC615" s="19">
        <f t="shared" ref="AC615" si="965">AB616</f>
        <v>97157777.918591544</v>
      </c>
      <c r="AD615" s="19">
        <f t="shared" ref="AD615" si="966">AC616</f>
        <v>101721785.60169013</v>
      </c>
      <c r="AE615" s="19">
        <f t="shared" ref="AE615" si="967">AD616</f>
        <v>106148598.48197182</v>
      </c>
      <c r="AF615" s="19">
        <f t="shared" ref="AF615" si="968">AE616</f>
        <v>110427703.63690139</v>
      </c>
      <c r="AG615" s="5"/>
      <c r="AH615" s="5"/>
      <c r="AI615" s="5"/>
      <c r="AJ615" s="5"/>
      <c r="AK615" s="5"/>
      <c r="AL615" s="5"/>
      <c r="AM615" s="5"/>
      <c r="AN615" s="5"/>
      <c r="AO615" s="5"/>
      <c r="AP615" s="5"/>
    </row>
    <row r="616" spans="2:42" ht="30" x14ac:dyDescent="0.25">
      <c r="B616" s="23" t="s">
        <v>89</v>
      </c>
      <c r="C616" s="19">
        <f>C614+C615</f>
        <v>7948390.5745454542</v>
      </c>
      <c r="D616" s="19">
        <f t="shared" ref="D616:Q616" si="969">D614+D615</f>
        <v>4997877.9185915487</v>
      </c>
      <c r="E616" s="19">
        <f t="shared" si="969"/>
        <v>6037518.5030985912</v>
      </c>
      <c r="F616" s="19">
        <f t="shared" si="969"/>
        <v>7533981.5876056338</v>
      </c>
      <c r="G616" s="19">
        <f t="shared" si="969"/>
        <v>9460058.9185915496</v>
      </c>
      <c r="H616" s="19">
        <f t="shared" si="969"/>
        <v>11780113.094647888</v>
      </c>
      <c r="I616" s="19">
        <f t="shared" si="969"/>
        <v>14484163.503098592</v>
      </c>
      <c r="J616" s="19">
        <f t="shared" si="969"/>
        <v>17493077.566478875</v>
      </c>
      <c r="K616" s="19">
        <f t="shared" si="969"/>
        <v>20751973.503098592</v>
      </c>
      <c r="L616" s="19">
        <f t="shared" si="969"/>
        <v>24235843.65802817</v>
      </c>
      <c r="M616" s="19">
        <f t="shared" si="969"/>
        <v>27917129.876338027</v>
      </c>
      <c r="N616" s="19">
        <f t="shared" si="969"/>
        <v>31765257.749577463</v>
      </c>
      <c r="O616" s="19">
        <f t="shared" si="969"/>
        <v>35785583.791830987</v>
      </c>
      <c r="P616" s="19">
        <f t="shared" si="969"/>
        <v>39984073.256619722</v>
      </c>
      <c r="Q616" s="19">
        <f t="shared" si="969"/>
        <v>44325577.496056341</v>
      </c>
      <c r="R616" s="19">
        <f t="shared" ref="R616:AF616" si="970">R614+R615</f>
        <v>48813634.08760564</v>
      </c>
      <c r="S616" s="19">
        <f t="shared" si="970"/>
        <v>53452345.481971838</v>
      </c>
      <c r="T616" s="19">
        <f t="shared" si="970"/>
        <v>58201046.756619722</v>
      </c>
      <c r="U616" s="19">
        <f t="shared" si="970"/>
        <v>63061083.552394368</v>
      </c>
      <c r="V616" s="19">
        <f t="shared" si="970"/>
        <v>67986972.080563381</v>
      </c>
      <c r="W616" s="19">
        <f t="shared" si="970"/>
        <v>72928957.277746484</v>
      </c>
      <c r="X616" s="19">
        <f t="shared" si="970"/>
        <v>77883254.474929586</v>
      </c>
      <c r="Y616" s="19">
        <f t="shared" si="970"/>
        <v>82795401.23549296</v>
      </c>
      <c r="Z616" s="19">
        <f t="shared" si="970"/>
        <v>87658681.207323939</v>
      </c>
      <c r="AA616" s="19">
        <f t="shared" si="970"/>
        <v>92466653.186197177</v>
      </c>
      <c r="AB616" s="19">
        <f t="shared" si="970"/>
        <v>97157777.918591544</v>
      </c>
      <c r="AC616" s="19">
        <f t="shared" si="970"/>
        <v>101721785.60169013</v>
      </c>
      <c r="AD616" s="19">
        <f t="shared" si="970"/>
        <v>106148598.48197182</v>
      </c>
      <c r="AE616" s="19">
        <f t="shared" si="970"/>
        <v>110427703.63690139</v>
      </c>
      <c r="AF616" s="19">
        <f t="shared" si="970"/>
        <v>114548142.94676055</v>
      </c>
      <c r="AG616" s="5"/>
      <c r="AH616" s="5"/>
      <c r="AI616" s="5"/>
      <c r="AJ616" s="5"/>
      <c r="AK616" s="5"/>
      <c r="AL616" s="5"/>
      <c r="AM616" s="5"/>
      <c r="AN616" s="5"/>
      <c r="AO616" s="5"/>
      <c r="AP616" s="5"/>
    </row>
    <row r="617" spans="2:42" ht="15" x14ac:dyDescent="0.25">
      <c r="B617" s="5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5"/>
      <c r="AH617" s="5"/>
      <c r="AI617" s="5"/>
      <c r="AJ617" s="5"/>
      <c r="AK617" s="5"/>
      <c r="AL617" s="5"/>
      <c r="AM617" s="5"/>
      <c r="AN617" s="5"/>
      <c r="AO617" s="5"/>
      <c r="AP617" s="5"/>
    </row>
    <row r="618" spans="2:42" ht="30" x14ac:dyDescent="0.25">
      <c r="B618" s="43" t="s">
        <v>135</v>
      </c>
      <c r="C618" s="7" t="str">
        <f>założenia!C17</f>
        <v>Rok n
2015</v>
      </c>
      <c r="D618" s="7" t="str">
        <f>założenia!D17</f>
        <v>Rok n+1
2016</v>
      </c>
      <c r="E618" s="7" t="str">
        <f>założenia!E17</f>
        <v>Rok n+2
2017</v>
      </c>
      <c r="F618" s="7" t="str">
        <f>założenia!F17</f>
        <v>Rok n+3
2018</v>
      </c>
      <c r="G618" s="7" t="str">
        <f>założenia!G17</f>
        <v>Rok n+4
2019</v>
      </c>
      <c r="H618" s="7" t="str">
        <f>założenia!H17</f>
        <v>Rok n+5
2020</v>
      </c>
      <c r="I618" s="7" t="str">
        <f>założenia!I17</f>
        <v>Rok n+6
2021</v>
      </c>
      <c r="J618" s="7" t="str">
        <f>założenia!J17</f>
        <v>Rok n+7
2022</v>
      </c>
      <c r="K618" s="7" t="str">
        <f>założenia!K17</f>
        <v>Rok n+8
2023</v>
      </c>
      <c r="L618" s="7" t="str">
        <f>założenia!L17</f>
        <v>Rok n+9
2024</v>
      </c>
      <c r="M618" s="7" t="str">
        <f>założenia!M17</f>
        <v>Rok n+10
2025</v>
      </c>
      <c r="N618" s="7" t="str">
        <f>założenia!N17</f>
        <v>Rok n+11
2026</v>
      </c>
      <c r="O618" s="7" t="str">
        <f>założenia!O17</f>
        <v>Rok n+12
2027</v>
      </c>
      <c r="P618" s="7" t="str">
        <f>założenia!P17</f>
        <v>Rok n+13
2028</v>
      </c>
      <c r="Q618" s="7" t="str">
        <f>założenia!Q17</f>
        <v>Rok n+14
2029</v>
      </c>
      <c r="R618" s="7" t="str">
        <f>założenia!R17</f>
        <v>Rok n+15
2030</v>
      </c>
      <c r="S618" s="7" t="str">
        <f>założenia!S17</f>
        <v>Rok n+16
2031</v>
      </c>
      <c r="T618" s="7" t="str">
        <f>założenia!T17</f>
        <v>Rok n+17
2032</v>
      </c>
      <c r="U618" s="7" t="str">
        <f>założenia!U17</f>
        <v>Rok n+18
2033</v>
      </c>
      <c r="V618" s="7" t="str">
        <f>założenia!V17</f>
        <v>Rok n+19
2034</v>
      </c>
      <c r="W618" s="7" t="str">
        <f>założenia!W17</f>
        <v>Rok n+20
2035</v>
      </c>
      <c r="X618" s="7" t="str">
        <f>założenia!X17</f>
        <v>Rok n+21
2036</v>
      </c>
      <c r="Y618" s="7" t="str">
        <f>założenia!Y17</f>
        <v>Rok n+22
2037</v>
      </c>
      <c r="Z618" s="7" t="str">
        <f>założenia!Z17</f>
        <v>Rok n+23
2038</v>
      </c>
      <c r="AA618" s="7" t="str">
        <f>założenia!AA17</f>
        <v>Rok n+24
2039</v>
      </c>
      <c r="AB618" s="7" t="str">
        <f>założenia!AB17</f>
        <v>Rok n+25
2040</v>
      </c>
      <c r="AC618" s="7" t="str">
        <f>założenia!AC17</f>
        <v>Rok n+26
2041</v>
      </c>
      <c r="AD618" s="7" t="str">
        <f>założenia!AD17</f>
        <v>Rok n+27
2042</v>
      </c>
      <c r="AE618" s="7" t="str">
        <f>założenia!AE17</f>
        <v>Rok n+28
2043</v>
      </c>
      <c r="AF618" s="7" t="str">
        <f>założenia!AF17</f>
        <v>Rok n+29
2044</v>
      </c>
      <c r="AG618" s="5"/>
      <c r="AH618" s="5"/>
      <c r="AI618" s="5"/>
      <c r="AJ618" s="5"/>
      <c r="AK618" s="5"/>
      <c r="AL618" s="5"/>
      <c r="AM618" s="5"/>
      <c r="AN618" s="5"/>
      <c r="AO618" s="5"/>
      <c r="AP618" s="5"/>
    </row>
    <row r="619" spans="2:42" ht="30" x14ac:dyDescent="0.25">
      <c r="B619" s="39" t="s">
        <v>58</v>
      </c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5"/>
      <c r="AH619" s="5"/>
      <c r="AI619" s="5"/>
      <c r="AJ619" s="5"/>
      <c r="AK619" s="5"/>
      <c r="AL619" s="5"/>
      <c r="AM619" s="5"/>
      <c r="AN619" s="5"/>
      <c r="AO619" s="5"/>
      <c r="AP619" s="5"/>
    </row>
    <row r="620" spans="2:42" ht="15" x14ac:dyDescent="0.25">
      <c r="B620" s="23" t="s">
        <v>59</v>
      </c>
      <c r="C620" s="19">
        <f t="shared" ref="C620:Q620" si="971">C583-C546</f>
        <v>0</v>
      </c>
      <c r="D620" s="19">
        <f t="shared" si="971"/>
        <v>0</v>
      </c>
      <c r="E620" s="19">
        <f t="shared" si="971"/>
        <v>-99360.091999999946</v>
      </c>
      <c r="F620" s="19">
        <f t="shared" si="971"/>
        <v>-99360.091999999946</v>
      </c>
      <c r="G620" s="19">
        <f t="shared" si="971"/>
        <v>-99360.091999999946</v>
      </c>
      <c r="H620" s="19">
        <f t="shared" si="971"/>
        <v>-99360.092000000179</v>
      </c>
      <c r="I620" s="19">
        <f t="shared" si="971"/>
        <v>-99360.092000000179</v>
      </c>
      <c r="J620" s="19">
        <f t="shared" si="971"/>
        <v>-99360.092000000179</v>
      </c>
      <c r="K620" s="19">
        <f t="shared" si="971"/>
        <v>-99360.092000000179</v>
      </c>
      <c r="L620" s="19">
        <f t="shared" si="971"/>
        <v>-99360.092000000179</v>
      </c>
      <c r="M620" s="19">
        <f t="shared" si="971"/>
        <v>-99360.092000000179</v>
      </c>
      <c r="N620" s="19">
        <f t="shared" si="971"/>
        <v>-99360.092000000179</v>
      </c>
      <c r="O620" s="19">
        <f t="shared" si="971"/>
        <v>-99360.092000000179</v>
      </c>
      <c r="P620" s="19">
        <f t="shared" si="971"/>
        <v>-99360.092000000179</v>
      </c>
      <c r="Q620" s="19">
        <f t="shared" si="971"/>
        <v>-99360.092000000179</v>
      </c>
      <c r="R620" s="19">
        <f t="shared" ref="R620:AF620" si="972">R583-R546</f>
        <v>-99360.092000000179</v>
      </c>
      <c r="S620" s="19">
        <f t="shared" si="972"/>
        <v>-99360.092000000179</v>
      </c>
      <c r="T620" s="19">
        <f t="shared" si="972"/>
        <v>-99360.092000000179</v>
      </c>
      <c r="U620" s="19">
        <f t="shared" si="972"/>
        <v>-99360.092000000179</v>
      </c>
      <c r="V620" s="19">
        <f t="shared" si="972"/>
        <v>-99360.092000000179</v>
      </c>
      <c r="W620" s="19">
        <f t="shared" si="972"/>
        <v>-99360.092000000179</v>
      </c>
      <c r="X620" s="19">
        <f t="shared" si="972"/>
        <v>-99360.092000000179</v>
      </c>
      <c r="Y620" s="19">
        <f t="shared" si="972"/>
        <v>-99360.092000000179</v>
      </c>
      <c r="Z620" s="19">
        <f t="shared" si="972"/>
        <v>-99360.092000000179</v>
      </c>
      <c r="AA620" s="19">
        <f t="shared" si="972"/>
        <v>-99360.092000000179</v>
      </c>
      <c r="AB620" s="19">
        <f t="shared" si="972"/>
        <v>-99360.092000000179</v>
      </c>
      <c r="AC620" s="19">
        <f t="shared" si="972"/>
        <v>-99360.092000000179</v>
      </c>
      <c r="AD620" s="19">
        <f t="shared" si="972"/>
        <v>-99360.092000000179</v>
      </c>
      <c r="AE620" s="19">
        <f t="shared" si="972"/>
        <v>-99360.092000000179</v>
      </c>
      <c r="AF620" s="19">
        <f t="shared" si="972"/>
        <v>-99360.092000000179</v>
      </c>
      <c r="AG620" s="5"/>
      <c r="AH620" s="5"/>
      <c r="AI620" s="5"/>
      <c r="AJ620" s="5"/>
      <c r="AK620" s="5"/>
      <c r="AL620" s="5"/>
      <c r="AM620" s="5"/>
      <c r="AN620" s="5"/>
      <c r="AO620" s="5"/>
      <c r="AP620" s="5"/>
    </row>
    <row r="621" spans="2:42" ht="15" x14ac:dyDescent="0.25">
      <c r="B621" s="23" t="s">
        <v>60</v>
      </c>
      <c r="C621" s="19">
        <f>C622+C623+C624+C625+C626</f>
        <v>0</v>
      </c>
      <c r="D621" s="19">
        <f t="shared" ref="D621:Q621" si="973">D622+D623+D624+D625+D626</f>
        <v>0</v>
      </c>
      <c r="E621" s="19">
        <f t="shared" si="973"/>
        <v>99360.092000000004</v>
      </c>
      <c r="F621" s="19">
        <f t="shared" si="973"/>
        <v>99360.092000000004</v>
      </c>
      <c r="G621" s="19">
        <f t="shared" si="973"/>
        <v>99360.092000000004</v>
      </c>
      <c r="H621" s="19">
        <f t="shared" si="973"/>
        <v>99360.092000000004</v>
      </c>
      <c r="I621" s="19">
        <f t="shared" si="973"/>
        <v>99360.092000000004</v>
      </c>
      <c r="J621" s="19">
        <f t="shared" si="973"/>
        <v>99360.092000000004</v>
      </c>
      <c r="K621" s="19">
        <f t="shared" si="973"/>
        <v>99360.092000000004</v>
      </c>
      <c r="L621" s="19">
        <f t="shared" si="973"/>
        <v>99360.092000000004</v>
      </c>
      <c r="M621" s="19">
        <f t="shared" si="973"/>
        <v>99360.092000000004</v>
      </c>
      <c r="N621" s="19">
        <f t="shared" si="973"/>
        <v>99360.092000000004</v>
      </c>
      <c r="O621" s="19">
        <f t="shared" si="973"/>
        <v>99360.092000000004</v>
      </c>
      <c r="P621" s="19">
        <f t="shared" si="973"/>
        <v>99360.092000000004</v>
      </c>
      <c r="Q621" s="19">
        <f t="shared" si="973"/>
        <v>99360.092000000004</v>
      </c>
      <c r="R621" s="19">
        <f t="shared" ref="R621:AF621" si="974">R622+R623+R624+R625+R626</f>
        <v>99360.092000000004</v>
      </c>
      <c r="S621" s="19">
        <f t="shared" si="974"/>
        <v>99360.092000000004</v>
      </c>
      <c r="T621" s="19">
        <f t="shared" si="974"/>
        <v>99360.092000000004</v>
      </c>
      <c r="U621" s="19">
        <f t="shared" si="974"/>
        <v>99360.092000000004</v>
      </c>
      <c r="V621" s="19">
        <f t="shared" si="974"/>
        <v>99360.092000000004</v>
      </c>
      <c r="W621" s="19">
        <f t="shared" si="974"/>
        <v>99360.092000000004</v>
      </c>
      <c r="X621" s="19">
        <f t="shared" si="974"/>
        <v>99360.092000000004</v>
      </c>
      <c r="Y621" s="19">
        <f t="shared" si="974"/>
        <v>99360.092000000004</v>
      </c>
      <c r="Z621" s="19">
        <f t="shared" si="974"/>
        <v>99360.092000000004</v>
      </c>
      <c r="AA621" s="19">
        <f t="shared" si="974"/>
        <v>99360.092000000004</v>
      </c>
      <c r="AB621" s="19">
        <f t="shared" si="974"/>
        <v>99360.092000000004</v>
      </c>
      <c r="AC621" s="19">
        <f t="shared" si="974"/>
        <v>99360.092000000004</v>
      </c>
      <c r="AD621" s="19">
        <f t="shared" si="974"/>
        <v>99360.092000000004</v>
      </c>
      <c r="AE621" s="19">
        <f t="shared" si="974"/>
        <v>99360.092000000004</v>
      </c>
      <c r="AF621" s="19">
        <f t="shared" si="974"/>
        <v>99360.092000000004</v>
      </c>
      <c r="AG621" s="5"/>
      <c r="AH621" s="5"/>
      <c r="AI621" s="5"/>
      <c r="AJ621" s="5"/>
      <c r="AK621" s="5"/>
      <c r="AL621" s="5"/>
      <c r="AM621" s="5"/>
      <c r="AN621" s="5"/>
      <c r="AO621" s="5"/>
      <c r="AP621" s="5"/>
    </row>
    <row r="622" spans="2:42" ht="15" x14ac:dyDescent="0.25">
      <c r="B622" s="8" t="s">
        <v>61</v>
      </c>
      <c r="C622" s="16">
        <f t="shared" ref="C622:Q622" si="975">C585-C548</f>
        <v>0</v>
      </c>
      <c r="D622" s="16">
        <f t="shared" si="975"/>
        <v>0</v>
      </c>
      <c r="E622" s="16">
        <f t="shared" si="975"/>
        <v>169125</v>
      </c>
      <c r="F622" s="16">
        <f t="shared" si="975"/>
        <v>169125</v>
      </c>
      <c r="G622" s="16">
        <f t="shared" si="975"/>
        <v>169125</v>
      </c>
      <c r="H622" s="16">
        <f t="shared" si="975"/>
        <v>169125</v>
      </c>
      <c r="I622" s="16">
        <f t="shared" si="975"/>
        <v>169125</v>
      </c>
      <c r="J622" s="16">
        <f t="shared" si="975"/>
        <v>169125</v>
      </c>
      <c r="K622" s="16">
        <f t="shared" si="975"/>
        <v>169125</v>
      </c>
      <c r="L622" s="16">
        <f t="shared" si="975"/>
        <v>169125</v>
      </c>
      <c r="M622" s="16">
        <f t="shared" si="975"/>
        <v>169125</v>
      </c>
      <c r="N622" s="16">
        <f t="shared" si="975"/>
        <v>169125</v>
      </c>
      <c r="O622" s="16">
        <f t="shared" si="975"/>
        <v>169125</v>
      </c>
      <c r="P622" s="16">
        <f t="shared" si="975"/>
        <v>169125</v>
      </c>
      <c r="Q622" s="16">
        <f t="shared" si="975"/>
        <v>169125</v>
      </c>
      <c r="R622" s="16">
        <f t="shared" ref="R622:AF622" si="976">R585-R548</f>
        <v>169125</v>
      </c>
      <c r="S622" s="16">
        <f t="shared" si="976"/>
        <v>169125</v>
      </c>
      <c r="T622" s="16">
        <f t="shared" si="976"/>
        <v>169125</v>
      </c>
      <c r="U622" s="16">
        <f t="shared" si="976"/>
        <v>169125</v>
      </c>
      <c r="V622" s="16">
        <f t="shared" si="976"/>
        <v>169125</v>
      </c>
      <c r="W622" s="16">
        <f t="shared" si="976"/>
        <v>169125</v>
      </c>
      <c r="X622" s="16">
        <f t="shared" si="976"/>
        <v>169125</v>
      </c>
      <c r="Y622" s="16">
        <f t="shared" si="976"/>
        <v>169125</v>
      </c>
      <c r="Z622" s="16">
        <f t="shared" si="976"/>
        <v>169125</v>
      </c>
      <c r="AA622" s="16">
        <f t="shared" si="976"/>
        <v>169125</v>
      </c>
      <c r="AB622" s="16">
        <f t="shared" si="976"/>
        <v>169125</v>
      </c>
      <c r="AC622" s="16">
        <f t="shared" si="976"/>
        <v>169125</v>
      </c>
      <c r="AD622" s="16">
        <f t="shared" si="976"/>
        <v>169125</v>
      </c>
      <c r="AE622" s="16">
        <f t="shared" si="976"/>
        <v>169125</v>
      </c>
      <c r="AF622" s="16">
        <f t="shared" si="976"/>
        <v>169125</v>
      </c>
      <c r="AG622" s="5"/>
      <c r="AH622" s="5"/>
      <c r="AI622" s="5"/>
      <c r="AJ622" s="5"/>
      <c r="AK622" s="5"/>
      <c r="AL622" s="5"/>
      <c r="AM622" s="5"/>
      <c r="AN622" s="5"/>
      <c r="AO622" s="5"/>
      <c r="AP622" s="5"/>
    </row>
    <row r="623" spans="2:42" ht="15" x14ac:dyDescent="0.25">
      <c r="B623" s="8" t="s">
        <v>62</v>
      </c>
      <c r="C623" s="16">
        <f t="shared" ref="C623:Q623" si="977">C586-C549</f>
        <v>0</v>
      </c>
      <c r="D623" s="16">
        <f t="shared" si="977"/>
        <v>0</v>
      </c>
      <c r="E623" s="16">
        <f t="shared" si="977"/>
        <v>0</v>
      </c>
      <c r="F623" s="16">
        <f t="shared" si="977"/>
        <v>0</v>
      </c>
      <c r="G623" s="16">
        <f t="shared" si="977"/>
        <v>0</v>
      </c>
      <c r="H623" s="16">
        <f t="shared" si="977"/>
        <v>0</v>
      </c>
      <c r="I623" s="16">
        <f t="shared" si="977"/>
        <v>0</v>
      </c>
      <c r="J623" s="16">
        <f t="shared" si="977"/>
        <v>0</v>
      </c>
      <c r="K623" s="16">
        <f t="shared" si="977"/>
        <v>0</v>
      </c>
      <c r="L623" s="16">
        <f t="shared" si="977"/>
        <v>0</v>
      </c>
      <c r="M623" s="16">
        <f t="shared" si="977"/>
        <v>0</v>
      </c>
      <c r="N623" s="16">
        <f t="shared" si="977"/>
        <v>0</v>
      </c>
      <c r="O623" s="16">
        <f t="shared" si="977"/>
        <v>0</v>
      </c>
      <c r="P623" s="16">
        <f t="shared" si="977"/>
        <v>0</v>
      </c>
      <c r="Q623" s="16">
        <f t="shared" si="977"/>
        <v>0</v>
      </c>
      <c r="R623" s="16">
        <f t="shared" ref="R623:AF623" si="978">R586-R549</f>
        <v>0</v>
      </c>
      <c r="S623" s="16">
        <f t="shared" si="978"/>
        <v>0</v>
      </c>
      <c r="T623" s="16">
        <f t="shared" si="978"/>
        <v>0</v>
      </c>
      <c r="U623" s="16">
        <f t="shared" si="978"/>
        <v>0</v>
      </c>
      <c r="V623" s="16">
        <f t="shared" si="978"/>
        <v>0</v>
      </c>
      <c r="W623" s="16">
        <f t="shared" si="978"/>
        <v>0</v>
      </c>
      <c r="X623" s="16">
        <f t="shared" si="978"/>
        <v>0</v>
      </c>
      <c r="Y623" s="16">
        <f t="shared" si="978"/>
        <v>0</v>
      </c>
      <c r="Z623" s="16">
        <f t="shared" si="978"/>
        <v>0</v>
      </c>
      <c r="AA623" s="16">
        <f t="shared" si="978"/>
        <v>0</v>
      </c>
      <c r="AB623" s="16">
        <f t="shared" si="978"/>
        <v>0</v>
      </c>
      <c r="AC623" s="16">
        <f t="shared" si="978"/>
        <v>0</v>
      </c>
      <c r="AD623" s="16">
        <f t="shared" si="978"/>
        <v>0</v>
      </c>
      <c r="AE623" s="16">
        <f t="shared" si="978"/>
        <v>0</v>
      </c>
      <c r="AF623" s="16">
        <f t="shared" si="978"/>
        <v>0</v>
      </c>
      <c r="AG623" s="5"/>
      <c r="AH623" s="5"/>
      <c r="AI623" s="5"/>
      <c r="AJ623" s="5"/>
      <c r="AK623" s="5"/>
      <c r="AL623" s="5"/>
      <c r="AM623" s="5"/>
      <c r="AN623" s="5"/>
      <c r="AO623" s="5"/>
      <c r="AP623" s="5"/>
    </row>
    <row r="624" spans="2:42" ht="15" x14ac:dyDescent="0.25">
      <c r="B624" s="8" t="s">
        <v>63</v>
      </c>
      <c r="C624" s="16">
        <f t="shared" ref="C624:Q624" si="979">C587-C550</f>
        <v>0</v>
      </c>
      <c r="D624" s="16">
        <f t="shared" si="979"/>
        <v>0</v>
      </c>
      <c r="E624" s="16">
        <f t="shared" si="979"/>
        <v>0</v>
      </c>
      <c r="F624" s="16">
        <f t="shared" si="979"/>
        <v>0</v>
      </c>
      <c r="G624" s="16">
        <f t="shared" si="979"/>
        <v>0</v>
      </c>
      <c r="H624" s="16">
        <f t="shared" si="979"/>
        <v>0</v>
      </c>
      <c r="I624" s="16">
        <f t="shared" si="979"/>
        <v>0</v>
      </c>
      <c r="J624" s="16">
        <f t="shared" si="979"/>
        <v>0</v>
      </c>
      <c r="K624" s="16">
        <f t="shared" si="979"/>
        <v>0</v>
      </c>
      <c r="L624" s="16">
        <f t="shared" si="979"/>
        <v>0</v>
      </c>
      <c r="M624" s="16">
        <f t="shared" si="979"/>
        <v>0</v>
      </c>
      <c r="N624" s="16">
        <f t="shared" si="979"/>
        <v>0</v>
      </c>
      <c r="O624" s="16">
        <f t="shared" si="979"/>
        <v>0</v>
      </c>
      <c r="P624" s="16">
        <f t="shared" si="979"/>
        <v>0</v>
      </c>
      <c r="Q624" s="16">
        <f t="shared" si="979"/>
        <v>0</v>
      </c>
      <c r="R624" s="16">
        <f t="shared" ref="R624:AF624" si="980">R587-R550</f>
        <v>0</v>
      </c>
      <c r="S624" s="16">
        <f t="shared" si="980"/>
        <v>0</v>
      </c>
      <c r="T624" s="16">
        <f t="shared" si="980"/>
        <v>0</v>
      </c>
      <c r="U624" s="16">
        <f t="shared" si="980"/>
        <v>0</v>
      </c>
      <c r="V624" s="16">
        <f t="shared" si="980"/>
        <v>0</v>
      </c>
      <c r="W624" s="16">
        <f t="shared" si="980"/>
        <v>0</v>
      </c>
      <c r="X624" s="16">
        <f t="shared" si="980"/>
        <v>0</v>
      </c>
      <c r="Y624" s="16">
        <f t="shared" si="980"/>
        <v>0</v>
      </c>
      <c r="Z624" s="16">
        <f t="shared" si="980"/>
        <v>0</v>
      </c>
      <c r="AA624" s="16">
        <f t="shared" si="980"/>
        <v>0</v>
      </c>
      <c r="AB624" s="16">
        <f t="shared" si="980"/>
        <v>0</v>
      </c>
      <c r="AC624" s="16">
        <f t="shared" si="980"/>
        <v>0</v>
      </c>
      <c r="AD624" s="16">
        <f t="shared" si="980"/>
        <v>0</v>
      </c>
      <c r="AE624" s="16">
        <f t="shared" si="980"/>
        <v>0</v>
      </c>
      <c r="AF624" s="16">
        <f t="shared" si="980"/>
        <v>0</v>
      </c>
      <c r="AG624" s="5"/>
      <c r="AH624" s="5"/>
      <c r="AI624" s="5"/>
      <c r="AJ624" s="5"/>
      <c r="AK624" s="5"/>
      <c r="AL624" s="5"/>
      <c r="AM624" s="5"/>
      <c r="AN624" s="5"/>
      <c r="AO624" s="5"/>
      <c r="AP624" s="5"/>
    </row>
    <row r="625" spans="2:42" ht="45" x14ac:dyDescent="0.25">
      <c r="B625" s="8" t="s">
        <v>64</v>
      </c>
      <c r="C625" s="16">
        <f t="shared" ref="C625:Q625" si="981">C588-C551</f>
        <v>0</v>
      </c>
      <c r="D625" s="16">
        <f t="shared" si="981"/>
        <v>0</v>
      </c>
      <c r="E625" s="16">
        <f t="shared" si="981"/>
        <v>0</v>
      </c>
      <c r="F625" s="16">
        <f t="shared" si="981"/>
        <v>0</v>
      </c>
      <c r="G625" s="16">
        <f t="shared" si="981"/>
        <v>0</v>
      </c>
      <c r="H625" s="16">
        <f t="shared" si="981"/>
        <v>0</v>
      </c>
      <c r="I625" s="16">
        <f t="shared" si="981"/>
        <v>0</v>
      </c>
      <c r="J625" s="16">
        <f t="shared" si="981"/>
        <v>0</v>
      </c>
      <c r="K625" s="16">
        <f t="shared" si="981"/>
        <v>0</v>
      </c>
      <c r="L625" s="16">
        <f t="shared" si="981"/>
        <v>0</v>
      </c>
      <c r="M625" s="16">
        <f t="shared" si="981"/>
        <v>0</v>
      </c>
      <c r="N625" s="16">
        <f t="shared" si="981"/>
        <v>0</v>
      </c>
      <c r="O625" s="16">
        <f t="shared" si="981"/>
        <v>0</v>
      </c>
      <c r="P625" s="16">
        <f t="shared" si="981"/>
        <v>0</v>
      </c>
      <c r="Q625" s="16">
        <f t="shared" si="981"/>
        <v>0</v>
      </c>
      <c r="R625" s="16">
        <f t="shared" ref="R625:AF625" si="982">R588-R551</f>
        <v>0</v>
      </c>
      <c r="S625" s="16">
        <f t="shared" si="982"/>
        <v>0</v>
      </c>
      <c r="T625" s="16">
        <f t="shared" si="982"/>
        <v>0</v>
      </c>
      <c r="U625" s="16">
        <f t="shared" si="982"/>
        <v>0</v>
      </c>
      <c r="V625" s="16">
        <f t="shared" si="982"/>
        <v>0</v>
      </c>
      <c r="W625" s="16">
        <f t="shared" si="982"/>
        <v>0</v>
      </c>
      <c r="X625" s="16">
        <f t="shared" si="982"/>
        <v>0</v>
      </c>
      <c r="Y625" s="16">
        <f t="shared" si="982"/>
        <v>0</v>
      </c>
      <c r="Z625" s="16">
        <f t="shared" si="982"/>
        <v>0</v>
      </c>
      <c r="AA625" s="16">
        <f t="shared" si="982"/>
        <v>0</v>
      </c>
      <c r="AB625" s="16">
        <f t="shared" si="982"/>
        <v>0</v>
      </c>
      <c r="AC625" s="16">
        <f t="shared" si="982"/>
        <v>0</v>
      </c>
      <c r="AD625" s="16">
        <f t="shared" si="982"/>
        <v>0</v>
      </c>
      <c r="AE625" s="16">
        <f t="shared" si="982"/>
        <v>0</v>
      </c>
      <c r="AF625" s="16">
        <f t="shared" si="982"/>
        <v>0</v>
      </c>
      <c r="AG625" s="5"/>
      <c r="AH625" s="5"/>
      <c r="AI625" s="5"/>
      <c r="AJ625" s="5"/>
      <c r="AK625" s="5"/>
      <c r="AL625" s="5"/>
      <c r="AM625" s="5"/>
      <c r="AN625" s="5"/>
      <c r="AO625" s="5"/>
      <c r="AP625" s="5"/>
    </row>
    <row r="626" spans="2:42" ht="15" x14ac:dyDescent="0.25">
      <c r="B626" s="8" t="s">
        <v>65</v>
      </c>
      <c r="C626" s="16">
        <f t="shared" ref="C626:Q626" si="983">C589-C552</f>
        <v>0</v>
      </c>
      <c r="D626" s="16">
        <f t="shared" si="983"/>
        <v>0</v>
      </c>
      <c r="E626" s="16">
        <f t="shared" si="983"/>
        <v>-69764.907999999996</v>
      </c>
      <c r="F626" s="16">
        <f t="shared" si="983"/>
        <v>-69764.907999999996</v>
      </c>
      <c r="G626" s="16">
        <f t="shared" si="983"/>
        <v>-69764.907999999996</v>
      </c>
      <c r="H626" s="16">
        <f t="shared" si="983"/>
        <v>-69764.907999999996</v>
      </c>
      <c r="I626" s="16">
        <f t="shared" si="983"/>
        <v>-69764.907999999996</v>
      </c>
      <c r="J626" s="16">
        <f t="shared" si="983"/>
        <v>-69764.907999999996</v>
      </c>
      <c r="K626" s="16">
        <f t="shared" si="983"/>
        <v>-69764.907999999996</v>
      </c>
      <c r="L626" s="16">
        <f t="shared" si="983"/>
        <v>-69764.907999999996</v>
      </c>
      <c r="M626" s="16">
        <f t="shared" si="983"/>
        <v>-69764.907999999996</v>
      </c>
      <c r="N626" s="16">
        <f t="shared" si="983"/>
        <v>-69764.907999999996</v>
      </c>
      <c r="O626" s="16">
        <f t="shared" si="983"/>
        <v>-69764.907999999996</v>
      </c>
      <c r="P626" s="16">
        <f t="shared" si="983"/>
        <v>-69764.907999999996</v>
      </c>
      <c r="Q626" s="16">
        <f t="shared" si="983"/>
        <v>-69764.907999999996</v>
      </c>
      <c r="R626" s="16">
        <f t="shared" ref="R626:AF626" si="984">R589-R552</f>
        <v>-69764.907999999996</v>
      </c>
      <c r="S626" s="16">
        <f t="shared" si="984"/>
        <v>-69764.907999999996</v>
      </c>
      <c r="T626" s="16">
        <f t="shared" si="984"/>
        <v>-69764.907999999996</v>
      </c>
      <c r="U626" s="16">
        <f t="shared" si="984"/>
        <v>-69764.907999999996</v>
      </c>
      <c r="V626" s="16">
        <f t="shared" si="984"/>
        <v>-69764.907999999996</v>
      </c>
      <c r="W626" s="16">
        <f t="shared" si="984"/>
        <v>-69764.907999999996</v>
      </c>
      <c r="X626" s="16">
        <f t="shared" si="984"/>
        <v>-69764.907999999996</v>
      </c>
      <c r="Y626" s="16">
        <f t="shared" si="984"/>
        <v>-69764.907999999996</v>
      </c>
      <c r="Z626" s="16">
        <f t="shared" si="984"/>
        <v>-69764.907999999996</v>
      </c>
      <c r="AA626" s="16">
        <f t="shared" si="984"/>
        <v>-69764.907999999996</v>
      </c>
      <c r="AB626" s="16">
        <f t="shared" si="984"/>
        <v>-69764.907999999996</v>
      </c>
      <c r="AC626" s="16">
        <f t="shared" si="984"/>
        <v>-69764.907999999996</v>
      </c>
      <c r="AD626" s="16">
        <f t="shared" si="984"/>
        <v>-69764.907999999996</v>
      </c>
      <c r="AE626" s="16">
        <f t="shared" si="984"/>
        <v>-69764.907999999996</v>
      </c>
      <c r="AF626" s="16">
        <f t="shared" si="984"/>
        <v>-69764.907999999996</v>
      </c>
      <c r="AG626" s="5"/>
      <c r="AH626" s="5"/>
      <c r="AI626" s="5"/>
      <c r="AJ626" s="5"/>
      <c r="AK626" s="5"/>
      <c r="AL626" s="5"/>
      <c r="AM626" s="5"/>
      <c r="AN626" s="5"/>
      <c r="AO626" s="5"/>
      <c r="AP626" s="5"/>
    </row>
    <row r="627" spans="2:42" ht="30" x14ac:dyDescent="0.25">
      <c r="B627" s="23" t="s">
        <v>66</v>
      </c>
      <c r="C627" s="19">
        <f>C620+C621</f>
        <v>0</v>
      </c>
      <c r="D627" s="19">
        <f t="shared" ref="D627:Q627" si="985">D620+D621</f>
        <v>0</v>
      </c>
      <c r="E627" s="19">
        <f t="shared" si="985"/>
        <v>0</v>
      </c>
      <c r="F627" s="19">
        <f t="shared" si="985"/>
        <v>0</v>
      </c>
      <c r="G627" s="19">
        <f t="shared" si="985"/>
        <v>0</v>
      </c>
      <c r="H627" s="19">
        <f t="shared" si="985"/>
        <v>-1.7462298274040222E-10</v>
      </c>
      <c r="I627" s="19">
        <f t="shared" si="985"/>
        <v>-1.7462298274040222E-10</v>
      </c>
      <c r="J627" s="19">
        <f t="shared" si="985"/>
        <v>-1.7462298274040222E-10</v>
      </c>
      <c r="K627" s="19">
        <f t="shared" si="985"/>
        <v>-1.7462298274040222E-10</v>
      </c>
      <c r="L627" s="19">
        <f t="shared" si="985"/>
        <v>-1.7462298274040222E-10</v>
      </c>
      <c r="M627" s="19">
        <f t="shared" si="985"/>
        <v>-1.7462298274040222E-10</v>
      </c>
      <c r="N627" s="19">
        <f t="shared" si="985"/>
        <v>-1.7462298274040222E-10</v>
      </c>
      <c r="O627" s="19">
        <f t="shared" si="985"/>
        <v>-1.7462298274040222E-10</v>
      </c>
      <c r="P627" s="19">
        <f t="shared" si="985"/>
        <v>-1.7462298274040222E-10</v>
      </c>
      <c r="Q627" s="19">
        <f t="shared" si="985"/>
        <v>-1.7462298274040222E-10</v>
      </c>
      <c r="R627" s="19">
        <f t="shared" ref="R627:AF627" si="986">R620+R621</f>
        <v>-1.7462298274040222E-10</v>
      </c>
      <c r="S627" s="19">
        <f t="shared" si="986"/>
        <v>-1.7462298274040222E-10</v>
      </c>
      <c r="T627" s="19">
        <f t="shared" si="986"/>
        <v>-1.7462298274040222E-10</v>
      </c>
      <c r="U627" s="19">
        <f t="shared" si="986"/>
        <v>-1.7462298274040222E-10</v>
      </c>
      <c r="V627" s="19">
        <f t="shared" si="986"/>
        <v>-1.7462298274040222E-10</v>
      </c>
      <c r="W627" s="19">
        <f t="shared" si="986"/>
        <v>-1.7462298274040222E-10</v>
      </c>
      <c r="X627" s="19">
        <f t="shared" si="986"/>
        <v>-1.7462298274040222E-10</v>
      </c>
      <c r="Y627" s="19">
        <f t="shared" si="986"/>
        <v>-1.7462298274040222E-10</v>
      </c>
      <c r="Z627" s="19">
        <f t="shared" si="986"/>
        <v>-1.7462298274040222E-10</v>
      </c>
      <c r="AA627" s="19">
        <f t="shared" si="986"/>
        <v>-1.7462298274040222E-10</v>
      </c>
      <c r="AB627" s="19">
        <f t="shared" si="986"/>
        <v>-1.7462298274040222E-10</v>
      </c>
      <c r="AC627" s="19">
        <f t="shared" si="986"/>
        <v>-1.7462298274040222E-10</v>
      </c>
      <c r="AD627" s="19">
        <f t="shared" si="986"/>
        <v>-1.7462298274040222E-10</v>
      </c>
      <c r="AE627" s="19">
        <f t="shared" si="986"/>
        <v>-1.7462298274040222E-10</v>
      </c>
      <c r="AF627" s="19">
        <f t="shared" si="986"/>
        <v>-1.7462298274040222E-10</v>
      </c>
      <c r="AG627" s="5"/>
      <c r="AH627" s="5"/>
      <c r="AI627" s="5"/>
      <c r="AJ627" s="5"/>
      <c r="AK627" s="5"/>
      <c r="AL627" s="5"/>
      <c r="AM627" s="5"/>
      <c r="AN627" s="5"/>
      <c r="AO627" s="5"/>
      <c r="AP627" s="5"/>
    </row>
    <row r="628" spans="2:42" ht="30" x14ac:dyDescent="0.25">
      <c r="B628" s="24" t="s">
        <v>67</v>
      </c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5"/>
      <c r="AH628" s="5"/>
      <c r="AI628" s="5"/>
      <c r="AJ628" s="5"/>
      <c r="AK628" s="5"/>
      <c r="AL628" s="5"/>
      <c r="AM628" s="5"/>
      <c r="AN628" s="5"/>
      <c r="AO628" s="5"/>
      <c r="AP628" s="5"/>
    </row>
    <row r="629" spans="2:42" ht="15" x14ac:dyDescent="0.25">
      <c r="B629" s="23" t="s">
        <v>68</v>
      </c>
      <c r="C629" s="19">
        <f>C630+C631+C632</f>
        <v>0</v>
      </c>
      <c r="D629" s="19">
        <f t="shared" ref="D629:Q629" si="987">D630+D631+D632</f>
        <v>0</v>
      </c>
      <c r="E629" s="19">
        <f t="shared" si="987"/>
        <v>0</v>
      </c>
      <c r="F629" s="19">
        <f t="shared" si="987"/>
        <v>0</v>
      </c>
      <c r="G629" s="19">
        <f t="shared" si="987"/>
        <v>0</v>
      </c>
      <c r="H629" s="19">
        <f t="shared" si="987"/>
        <v>0</v>
      </c>
      <c r="I629" s="19">
        <f t="shared" si="987"/>
        <v>0</v>
      </c>
      <c r="J629" s="19">
        <f t="shared" si="987"/>
        <v>0</v>
      </c>
      <c r="K629" s="19">
        <f t="shared" si="987"/>
        <v>0</v>
      </c>
      <c r="L629" s="19">
        <f t="shared" si="987"/>
        <v>0</v>
      </c>
      <c r="M629" s="19">
        <f t="shared" si="987"/>
        <v>0</v>
      </c>
      <c r="N629" s="19">
        <f t="shared" si="987"/>
        <v>0</v>
      </c>
      <c r="O629" s="19">
        <f t="shared" si="987"/>
        <v>0</v>
      </c>
      <c r="P629" s="19">
        <f t="shared" si="987"/>
        <v>0</v>
      </c>
      <c r="Q629" s="19">
        <f t="shared" si="987"/>
        <v>0</v>
      </c>
      <c r="R629" s="19">
        <f t="shared" ref="R629:AF629" si="988">R630+R631+R632</f>
        <v>0</v>
      </c>
      <c r="S629" s="19">
        <f t="shared" si="988"/>
        <v>0</v>
      </c>
      <c r="T629" s="19">
        <f t="shared" si="988"/>
        <v>0</v>
      </c>
      <c r="U629" s="19">
        <f t="shared" si="988"/>
        <v>0</v>
      </c>
      <c r="V629" s="19">
        <f t="shared" si="988"/>
        <v>0</v>
      </c>
      <c r="W629" s="19">
        <f t="shared" si="988"/>
        <v>0</v>
      </c>
      <c r="X629" s="19">
        <f t="shared" si="988"/>
        <v>0</v>
      </c>
      <c r="Y629" s="19">
        <f t="shared" si="988"/>
        <v>0</v>
      </c>
      <c r="Z629" s="19">
        <f t="shared" si="988"/>
        <v>0</v>
      </c>
      <c r="AA629" s="19">
        <f t="shared" si="988"/>
        <v>0</v>
      </c>
      <c r="AB629" s="19">
        <f t="shared" si="988"/>
        <v>0</v>
      </c>
      <c r="AC629" s="19">
        <f t="shared" si="988"/>
        <v>0</v>
      </c>
      <c r="AD629" s="19">
        <f t="shared" si="988"/>
        <v>0</v>
      </c>
      <c r="AE629" s="19">
        <f t="shared" si="988"/>
        <v>0</v>
      </c>
      <c r="AF629" s="19">
        <f t="shared" si="988"/>
        <v>0</v>
      </c>
      <c r="AG629" s="5"/>
      <c r="AH629" s="5"/>
      <c r="AI629" s="5"/>
      <c r="AJ629" s="5"/>
      <c r="AK629" s="5"/>
      <c r="AL629" s="5"/>
      <c r="AM629" s="5"/>
      <c r="AN629" s="5"/>
      <c r="AO629" s="5"/>
      <c r="AP629" s="5"/>
    </row>
    <row r="630" spans="2:42" ht="15" x14ac:dyDescent="0.25">
      <c r="B630" s="8" t="s">
        <v>69</v>
      </c>
      <c r="C630" s="16">
        <f t="shared" ref="C630:Q630" si="989">C593-C556</f>
        <v>0</v>
      </c>
      <c r="D630" s="16">
        <f t="shared" si="989"/>
        <v>0</v>
      </c>
      <c r="E630" s="16">
        <f t="shared" si="989"/>
        <v>0</v>
      </c>
      <c r="F630" s="16">
        <f t="shared" si="989"/>
        <v>0</v>
      </c>
      <c r="G630" s="16">
        <f t="shared" si="989"/>
        <v>0</v>
      </c>
      <c r="H630" s="16">
        <f t="shared" si="989"/>
        <v>0</v>
      </c>
      <c r="I630" s="16">
        <f t="shared" si="989"/>
        <v>0</v>
      </c>
      <c r="J630" s="16">
        <f t="shared" si="989"/>
        <v>0</v>
      </c>
      <c r="K630" s="16">
        <f t="shared" si="989"/>
        <v>0</v>
      </c>
      <c r="L630" s="16">
        <f t="shared" si="989"/>
        <v>0</v>
      </c>
      <c r="M630" s="16">
        <f t="shared" si="989"/>
        <v>0</v>
      </c>
      <c r="N630" s="16">
        <f t="shared" si="989"/>
        <v>0</v>
      </c>
      <c r="O630" s="16">
        <f t="shared" si="989"/>
        <v>0</v>
      </c>
      <c r="P630" s="16">
        <f t="shared" si="989"/>
        <v>0</v>
      </c>
      <c r="Q630" s="16">
        <f t="shared" si="989"/>
        <v>0</v>
      </c>
      <c r="R630" s="16">
        <f t="shared" ref="R630:AF630" si="990">R593-R556</f>
        <v>0</v>
      </c>
      <c r="S630" s="16">
        <f t="shared" si="990"/>
        <v>0</v>
      </c>
      <c r="T630" s="16">
        <f t="shared" si="990"/>
        <v>0</v>
      </c>
      <c r="U630" s="16">
        <f t="shared" si="990"/>
        <v>0</v>
      </c>
      <c r="V630" s="16">
        <f t="shared" si="990"/>
        <v>0</v>
      </c>
      <c r="W630" s="16">
        <f t="shared" si="990"/>
        <v>0</v>
      </c>
      <c r="X630" s="16">
        <f t="shared" si="990"/>
        <v>0</v>
      </c>
      <c r="Y630" s="16">
        <f t="shared" si="990"/>
        <v>0</v>
      </c>
      <c r="Z630" s="16">
        <f t="shared" si="990"/>
        <v>0</v>
      </c>
      <c r="AA630" s="16">
        <f t="shared" si="990"/>
        <v>0</v>
      </c>
      <c r="AB630" s="16">
        <f t="shared" si="990"/>
        <v>0</v>
      </c>
      <c r="AC630" s="16">
        <f t="shared" si="990"/>
        <v>0</v>
      </c>
      <c r="AD630" s="16">
        <f t="shared" si="990"/>
        <v>0</v>
      </c>
      <c r="AE630" s="16">
        <f t="shared" si="990"/>
        <v>0</v>
      </c>
      <c r="AF630" s="16">
        <f t="shared" si="990"/>
        <v>0</v>
      </c>
      <c r="AG630" s="5"/>
      <c r="AH630" s="5"/>
      <c r="AI630" s="5"/>
      <c r="AJ630" s="5"/>
      <c r="AK630" s="5"/>
      <c r="AL630" s="5"/>
      <c r="AM630" s="5"/>
      <c r="AN630" s="5"/>
      <c r="AO630" s="5"/>
      <c r="AP630" s="5"/>
    </row>
    <row r="631" spans="2:42" ht="30" x14ac:dyDescent="0.25">
      <c r="B631" s="8" t="s">
        <v>70</v>
      </c>
      <c r="C631" s="16">
        <f t="shared" ref="C631:Q631" si="991">C594-C557</f>
        <v>0</v>
      </c>
      <c r="D631" s="16">
        <f t="shared" si="991"/>
        <v>0</v>
      </c>
      <c r="E631" s="16">
        <f t="shared" si="991"/>
        <v>0</v>
      </c>
      <c r="F631" s="16">
        <f t="shared" si="991"/>
        <v>0</v>
      </c>
      <c r="G631" s="16">
        <f t="shared" si="991"/>
        <v>0</v>
      </c>
      <c r="H631" s="16">
        <f t="shared" si="991"/>
        <v>0</v>
      </c>
      <c r="I631" s="16">
        <f t="shared" si="991"/>
        <v>0</v>
      </c>
      <c r="J631" s="16">
        <f t="shared" si="991"/>
        <v>0</v>
      </c>
      <c r="K631" s="16">
        <f t="shared" si="991"/>
        <v>0</v>
      </c>
      <c r="L631" s="16">
        <f t="shared" si="991"/>
        <v>0</v>
      </c>
      <c r="M631" s="16">
        <f t="shared" si="991"/>
        <v>0</v>
      </c>
      <c r="N631" s="16">
        <f t="shared" si="991"/>
        <v>0</v>
      </c>
      <c r="O631" s="16">
        <f t="shared" si="991"/>
        <v>0</v>
      </c>
      <c r="P631" s="16">
        <f t="shared" si="991"/>
        <v>0</v>
      </c>
      <c r="Q631" s="16">
        <f t="shared" si="991"/>
        <v>0</v>
      </c>
      <c r="R631" s="16">
        <f t="shared" ref="R631:AF631" si="992">R594-R557</f>
        <v>0</v>
      </c>
      <c r="S631" s="16">
        <f t="shared" si="992"/>
        <v>0</v>
      </c>
      <c r="T631" s="16">
        <f t="shared" si="992"/>
        <v>0</v>
      </c>
      <c r="U631" s="16">
        <f t="shared" si="992"/>
        <v>0</v>
      </c>
      <c r="V631" s="16">
        <f t="shared" si="992"/>
        <v>0</v>
      </c>
      <c r="W631" s="16">
        <f t="shared" si="992"/>
        <v>0</v>
      </c>
      <c r="X631" s="16">
        <f t="shared" si="992"/>
        <v>0</v>
      </c>
      <c r="Y631" s="16">
        <f t="shared" si="992"/>
        <v>0</v>
      </c>
      <c r="Z631" s="16">
        <f t="shared" si="992"/>
        <v>0</v>
      </c>
      <c r="AA631" s="16">
        <f t="shared" si="992"/>
        <v>0</v>
      </c>
      <c r="AB631" s="16">
        <f t="shared" si="992"/>
        <v>0</v>
      </c>
      <c r="AC631" s="16">
        <f t="shared" si="992"/>
        <v>0</v>
      </c>
      <c r="AD631" s="16">
        <f t="shared" si="992"/>
        <v>0</v>
      </c>
      <c r="AE631" s="16">
        <f t="shared" si="992"/>
        <v>0</v>
      </c>
      <c r="AF631" s="16">
        <f t="shared" si="992"/>
        <v>0</v>
      </c>
      <c r="AG631" s="5"/>
      <c r="AH631" s="5"/>
      <c r="AI631" s="5"/>
      <c r="AJ631" s="5"/>
      <c r="AK631" s="5"/>
      <c r="AL631" s="5"/>
      <c r="AM631" s="5"/>
      <c r="AN631" s="5"/>
      <c r="AO631" s="5"/>
      <c r="AP631" s="5"/>
    </row>
    <row r="632" spans="2:42" ht="30" x14ac:dyDescent="0.25">
      <c r="B632" s="8" t="s">
        <v>71</v>
      </c>
      <c r="C632" s="16">
        <f t="shared" ref="C632:Q632" si="993">C595-C558</f>
        <v>0</v>
      </c>
      <c r="D632" s="16">
        <f t="shared" si="993"/>
        <v>0</v>
      </c>
      <c r="E632" s="16">
        <f t="shared" si="993"/>
        <v>0</v>
      </c>
      <c r="F632" s="16">
        <f t="shared" si="993"/>
        <v>0</v>
      </c>
      <c r="G632" s="16">
        <f t="shared" si="993"/>
        <v>0</v>
      </c>
      <c r="H632" s="16">
        <f t="shared" si="993"/>
        <v>0</v>
      </c>
      <c r="I632" s="16">
        <f t="shared" si="993"/>
        <v>0</v>
      </c>
      <c r="J632" s="16">
        <f t="shared" si="993"/>
        <v>0</v>
      </c>
      <c r="K632" s="16">
        <f t="shared" si="993"/>
        <v>0</v>
      </c>
      <c r="L632" s="16">
        <f t="shared" si="993"/>
        <v>0</v>
      </c>
      <c r="M632" s="16">
        <f t="shared" si="993"/>
        <v>0</v>
      </c>
      <c r="N632" s="16">
        <f t="shared" si="993"/>
        <v>0</v>
      </c>
      <c r="O632" s="16">
        <f t="shared" si="993"/>
        <v>0</v>
      </c>
      <c r="P632" s="16">
        <f t="shared" si="993"/>
        <v>0</v>
      </c>
      <c r="Q632" s="16">
        <f t="shared" si="993"/>
        <v>0</v>
      </c>
      <c r="R632" s="16">
        <f t="shared" ref="R632:AF632" si="994">R595-R558</f>
        <v>0</v>
      </c>
      <c r="S632" s="16">
        <f t="shared" si="994"/>
        <v>0</v>
      </c>
      <c r="T632" s="16">
        <f t="shared" si="994"/>
        <v>0</v>
      </c>
      <c r="U632" s="16">
        <f t="shared" si="994"/>
        <v>0</v>
      </c>
      <c r="V632" s="16">
        <f t="shared" si="994"/>
        <v>0</v>
      </c>
      <c r="W632" s="16">
        <f t="shared" si="994"/>
        <v>0</v>
      </c>
      <c r="X632" s="16">
        <f t="shared" si="994"/>
        <v>0</v>
      </c>
      <c r="Y632" s="16">
        <f t="shared" si="994"/>
        <v>0</v>
      </c>
      <c r="Z632" s="16">
        <f t="shared" si="994"/>
        <v>0</v>
      </c>
      <c r="AA632" s="16">
        <f t="shared" si="994"/>
        <v>0</v>
      </c>
      <c r="AB632" s="16">
        <f t="shared" si="994"/>
        <v>0</v>
      </c>
      <c r="AC632" s="16">
        <f t="shared" si="994"/>
        <v>0</v>
      </c>
      <c r="AD632" s="16">
        <f t="shared" si="994"/>
        <v>0</v>
      </c>
      <c r="AE632" s="16">
        <f t="shared" si="994"/>
        <v>0</v>
      </c>
      <c r="AF632" s="16">
        <f t="shared" si="994"/>
        <v>0</v>
      </c>
      <c r="AG632" s="5"/>
      <c r="AH632" s="5"/>
      <c r="AI632" s="5"/>
      <c r="AJ632" s="5"/>
      <c r="AK632" s="5"/>
      <c r="AL632" s="5"/>
      <c r="AM632" s="5"/>
      <c r="AN632" s="5"/>
      <c r="AO632" s="5"/>
      <c r="AP632" s="5"/>
    </row>
    <row r="633" spans="2:42" ht="15" x14ac:dyDescent="0.25">
      <c r="B633" s="23" t="s">
        <v>72</v>
      </c>
      <c r="C633" s="19">
        <f>C634+C635</f>
        <v>615000</v>
      </c>
      <c r="D633" s="19">
        <f t="shared" ref="D633:Q633" si="995">D634+D635</f>
        <v>6150000</v>
      </c>
      <c r="E633" s="19">
        <f t="shared" si="995"/>
        <v>0</v>
      </c>
      <c r="F633" s="19">
        <f t="shared" si="995"/>
        <v>0</v>
      </c>
      <c r="G633" s="19">
        <f t="shared" si="995"/>
        <v>0</v>
      </c>
      <c r="H633" s="19">
        <f t="shared" si="995"/>
        <v>0</v>
      </c>
      <c r="I633" s="19">
        <f t="shared" si="995"/>
        <v>0</v>
      </c>
      <c r="J633" s="19">
        <f t="shared" si="995"/>
        <v>0</v>
      </c>
      <c r="K633" s="19">
        <f t="shared" si="995"/>
        <v>0</v>
      </c>
      <c r="L633" s="19">
        <f t="shared" si="995"/>
        <v>0</v>
      </c>
      <c r="M633" s="19">
        <f t="shared" si="995"/>
        <v>0</v>
      </c>
      <c r="N633" s="19">
        <f t="shared" si="995"/>
        <v>0</v>
      </c>
      <c r="O633" s="19">
        <f t="shared" si="995"/>
        <v>0</v>
      </c>
      <c r="P633" s="19">
        <f t="shared" si="995"/>
        <v>0</v>
      </c>
      <c r="Q633" s="19">
        <f t="shared" si="995"/>
        <v>0</v>
      </c>
      <c r="R633" s="19">
        <f t="shared" ref="R633:AF633" si="996">R634+R635</f>
        <v>0</v>
      </c>
      <c r="S633" s="19">
        <f t="shared" si="996"/>
        <v>0</v>
      </c>
      <c r="T633" s="19">
        <f t="shared" si="996"/>
        <v>0</v>
      </c>
      <c r="U633" s="19">
        <f t="shared" si="996"/>
        <v>0</v>
      </c>
      <c r="V633" s="19">
        <f t="shared" si="996"/>
        <v>0</v>
      </c>
      <c r="W633" s="19">
        <f t="shared" si="996"/>
        <v>0</v>
      </c>
      <c r="X633" s="19">
        <f t="shared" si="996"/>
        <v>0</v>
      </c>
      <c r="Y633" s="19">
        <f t="shared" si="996"/>
        <v>0</v>
      </c>
      <c r="Z633" s="19">
        <f t="shared" si="996"/>
        <v>0</v>
      </c>
      <c r="AA633" s="19">
        <f t="shared" si="996"/>
        <v>0</v>
      </c>
      <c r="AB633" s="19">
        <f t="shared" si="996"/>
        <v>0</v>
      </c>
      <c r="AC633" s="19">
        <f t="shared" si="996"/>
        <v>0</v>
      </c>
      <c r="AD633" s="19">
        <f t="shared" si="996"/>
        <v>0</v>
      </c>
      <c r="AE633" s="19">
        <f t="shared" si="996"/>
        <v>0</v>
      </c>
      <c r="AF633" s="19">
        <f t="shared" si="996"/>
        <v>0</v>
      </c>
      <c r="AG633" s="5"/>
      <c r="AH633" s="5"/>
      <c r="AI633" s="5"/>
      <c r="AJ633" s="5"/>
      <c r="AK633" s="5"/>
      <c r="AL633" s="5"/>
      <c r="AM633" s="5"/>
      <c r="AN633" s="5"/>
      <c r="AO633" s="5"/>
      <c r="AP633" s="5"/>
    </row>
    <row r="634" spans="2:42" ht="15" x14ac:dyDescent="0.25">
      <c r="B634" s="8" t="s">
        <v>73</v>
      </c>
      <c r="C634" s="16">
        <f t="shared" ref="C634:Q634" si="997">C597-C560</f>
        <v>615000</v>
      </c>
      <c r="D634" s="16">
        <f t="shared" si="997"/>
        <v>6150000</v>
      </c>
      <c r="E634" s="16">
        <f t="shared" si="997"/>
        <v>0</v>
      </c>
      <c r="F634" s="16">
        <f t="shared" si="997"/>
        <v>0</v>
      </c>
      <c r="G634" s="16">
        <f t="shared" si="997"/>
        <v>0</v>
      </c>
      <c r="H634" s="16">
        <f t="shared" si="997"/>
        <v>0</v>
      </c>
      <c r="I634" s="16">
        <f t="shared" si="997"/>
        <v>0</v>
      </c>
      <c r="J634" s="16">
        <f t="shared" si="997"/>
        <v>0</v>
      </c>
      <c r="K634" s="16">
        <f t="shared" si="997"/>
        <v>0</v>
      </c>
      <c r="L634" s="16">
        <f t="shared" si="997"/>
        <v>0</v>
      </c>
      <c r="M634" s="16">
        <f t="shared" si="997"/>
        <v>0</v>
      </c>
      <c r="N634" s="16">
        <f t="shared" si="997"/>
        <v>0</v>
      </c>
      <c r="O634" s="16">
        <f t="shared" si="997"/>
        <v>0</v>
      </c>
      <c r="P634" s="16">
        <f t="shared" si="997"/>
        <v>0</v>
      </c>
      <c r="Q634" s="16">
        <f t="shared" si="997"/>
        <v>0</v>
      </c>
      <c r="R634" s="16">
        <f t="shared" ref="R634:AF634" si="998">R597-R560</f>
        <v>0</v>
      </c>
      <c r="S634" s="16">
        <f t="shared" si="998"/>
        <v>0</v>
      </c>
      <c r="T634" s="16">
        <f t="shared" si="998"/>
        <v>0</v>
      </c>
      <c r="U634" s="16">
        <f t="shared" si="998"/>
        <v>0</v>
      </c>
      <c r="V634" s="16">
        <f t="shared" si="998"/>
        <v>0</v>
      </c>
      <c r="W634" s="16">
        <f t="shared" si="998"/>
        <v>0</v>
      </c>
      <c r="X634" s="16">
        <f t="shared" si="998"/>
        <v>0</v>
      </c>
      <c r="Y634" s="16">
        <f t="shared" si="998"/>
        <v>0</v>
      </c>
      <c r="Z634" s="16">
        <f t="shared" si="998"/>
        <v>0</v>
      </c>
      <c r="AA634" s="16">
        <f t="shared" si="998"/>
        <v>0</v>
      </c>
      <c r="AB634" s="16">
        <f t="shared" si="998"/>
        <v>0</v>
      </c>
      <c r="AC634" s="16">
        <f t="shared" si="998"/>
        <v>0</v>
      </c>
      <c r="AD634" s="16">
        <f t="shared" si="998"/>
        <v>0</v>
      </c>
      <c r="AE634" s="16">
        <f t="shared" si="998"/>
        <v>0</v>
      </c>
      <c r="AF634" s="16">
        <f t="shared" si="998"/>
        <v>0</v>
      </c>
      <c r="AG634" s="5"/>
      <c r="AH634" s="5"/>
      <c r="AI634" s="5"/>
      <c r="AJ634" s="5"/>
      <c r="AK634" s="5"/>
      <c r="AL634" s="5"/>
      <c r="AM634" s="5"/>
      <c r="AN634" s="5"/>
      <c r="AO634" s="5"/>
      <c r="AP634" s="5"/>
    </row>
    <row r="635" spans="2:42" ht="30" x14ac:dyDescent="0.25">
      <c r="B635" s="8" t="s">
        <v>74</v>
      </c>
      <c r="C635" s="16">
        <f t="shared" ref="C635:Q635" si="999">C598-C561</f>
        <v>0</v>
      </c>
      <c r="D635" s="16">
        <f t="shared" si="999"/>
        <v>0</v>
      </c>
      <c r="E635" s="16">
        <f t="shared" si="999"/>
        <v>0</v>
      </c>
      <c r="F635" s="16">
        <f t="shared" si="999"/>
        <v>0</v>
      </c>
      <c r="G635" s="16">
        <f t="shared" si="999"/>
        <v>0</v>
      </c>
      <c r="H635" s="16">
        <f t="shared" si="999"/>
        <v>0</v>
      </c>
      <c r="I635" s="16">
        <f t="shared" si="999"/>
        <v>0</v>
      </c>
      <c r="J635" s="16">
        <f t="shared" si="999"/>
        <v>0</v>
      </c>
      <c r="K635" s="16">
        <f t="shared" si="999"/>
        <v>0</v>
      </c>
      <c r="L635" s="16">
        <f t="shared" si="999"/>
        <v>0</v>
      </c>
      <c r="M635" s="16">
        <f t="shared" si="999"/>
        <v>0</v>
      </c>
      <c r="N635" s="16">
        <f t="shared" si="999"/>
        <v>0</v>
      </c>
      <c r="O635" s="16">
        <f t="shared" si="999"/>
        <v>0</v>
      </c>
      <c r="P635" s="16">
        <f t="shared" si="999"/>
        <v>0</v>
      </c>
      <c r="Q635" s="16">
        <f t="shared" si="999"/>
        <v>0</v>
      </c>
      <c r="R635" s="16">
        <f t="shared" ref="R635:AF635" si="1000">R598-R561</f>
        <v>0</v>
      </c>
      <c r="S635" s="16">
        <f t="shared" si="1000"/>
        <v>0</v>
      </c>
      <c r="T635" s="16">
        <f t="shared" si="1000"/>
        <v>0</v>
      </c>
      <c r="U635" s="16">
        <f t="shared" si="1000"/>
        <v>0</v>
      </c>
      <c r="V635" s="16">
        <f t="shared" si="1000"/>
        <v>0</v>
      </c>
      <c r="W635" s="16">
        <f t="shared" si="1000"/>
        <v>0</v>
      </c>
      <c r="X635" s="16">
        <f t="shared" si="1000"/>
        <v>0</v>
      </c>
      <c r="Y635" s="16">
        <f t="shared" si="1000"/>
        <v>0</v>
      </c>
      <c r="Z635" s="16">
        <f t="shared" si="1000"/>
        <v>0</v>
      </c>
      <c r="AA635" s="16">
        <f t="shared" si="1000"/>
        <v>0</v>
      </c>
      <c r="AB635" s="16">
        <f t="shared" si="1000"/>
        <v>0</v>
      </c>
      <c r="AC635" s="16">
        <f t="shared" si="1000"/>
        <v>0</v>
      </c>
      <c r="AD635" s="16">
        <f t="shared" si="1000"/>
        <v>0</v>
      </c>
      <c r="AE635" s="16">
        <f t="shared" si="1000"/>
        <v>0</v>
      </c>
      <c r="AF635" s="16">
        <f t="shared" si="1000"/>
        <v>0</v>
      </c>
      <c r="AG635" s="5"/>
      <c r="AH635" s="5"/>
      <c r="AI635" s="5"/>
      <c r="AJ635" s="5"/>
      <c r="AK635" s="5"/>
      <c r="AL635" s="5"/>
      <c r="AM635" s="5"/>
      <c r="AN635" s="5"/>
      <c r="AO635" s="5"/>
      <c r="AP635" s="5"/>
    </row>
    <row r="636" spans="2:42" ht="30" x14ac:dyDescent="0.25">
      <c r="B636" s="23" t="s">
        <v>75</v>
      </c>
      <c r="C636" s="19">
        <f>C629-C633</f>
        <v>-615000</v>
      </c>
      <c r="D636" s="19">
        <f t="shared" ref="D636:Q636" si="1001">D629-D633</f>
        <v>-6150000</v>
      </c>
      <c r="E636" s="19">
        <f t="shared" si="1001"/>
        <v>0</v>
      </c>
      <c r="F636" s="19">
        <f t="shared" si="1001"/>
        <v>0</v>
      </c>
      <c r="G636" s="19">
        <f t="shared" si="1001"/>
        <v>0</v>
      </c>
      <c r="H636" s="19">
        <f t="shared" si="1001"/>
        <v>0</v>
      </c>
      <c r="I636" s="19">
        <f t="shared" si="1001"/>
        <v>0</v>
      </c>
      <c r="J636" s="19">
        <f t="shared" si="1001"/>
        <v>0</v>
      </c>
      <c r="K636" s="19">
        <f t="shared" si="1001"/>
        <v>0</v>
      </c>
      <c r="L636" s="19">
        <f t="shared" si="1001"/>
        <v>0</v>
      </c>
      <c r="M636" s="19">
        <f t="shared" si="1001"/>
        <v>0</v>
      </c>
      <c r="N636" s="19">
        <f t="shared" si="1001"/>
        <v>0</v>
      </c>
      <c r="O636" s="19">
        <f t="shared" si="1001"/>
        <v>0</v>
      </c>
      <c r="P636" s="19">
        <f t="shared" si="1001"/>
        <v>0</v>
      </c>
      <c r="Q636" s="19">
        <f t="shared" si="1001"/>
        <v>0</v>
      </c>
      <c r="R636" s="19">
        <f t="shared" ref="R636:AF636" si="1002">R629-R633</f>
        <v>0</v>
      </c>
      <c r="S636" s="19">
        <f t="shared" si="1002"/>
        <v>0</v>
      </c>
      <c r="T636" s="19">
        <f t="shared" si="1002"/>
        <v>0</v>
      </c>
      <c r="U636" s="19">
        <f t="shared" si="1002"/>
        <v>0</v>
      </c>
      <c r="V636" s="19">
        <f t="shared" si="1002"/>
        <v>0</v>
      </c>
      <c r="W636" s="19">
        <f t="shared" si="1002"/>
        <v>0</v>
      </c>
      <c r="X636" s="19">
        <f t="shared" si="1002"/>
        <v>0</v>
      </c>
      <c r="Y636" s="19">
        <f t="shared" si="1002"/>
        <v>0</v>
      </c>
      <c r="Z636" s="19">
        <f t="shared" si="1002"/>
        <v>0</v>
      </c>
      <c r="AA636" s="19">
        <f t="shared" si="1002"/>
        <v>0</v>
      </c>
      <c r="AB636" s="19">
        <f t="shared" si="1002"/>
        <v>0</v>
      </c>
      <c r="AC636" s="19">
        <f t="shared" si="1002"/>
        <v>0</v>
      </c>
      <c r="AD636" s="19">
        <f t="shared" si="1002"/>
        <v>0</v>
      </c>
      <c r="AE636" s="19">
        <f t="shared" si="1002"/>
        <v>0</v>
      </c>
      <c r="AF636" s="19">
        <f t="shared" si="1002"/>
        <v>0</v>
      </c>
      <c r="AG636" s="5"/>
      <c r="AH636" s="5"/>
      <c r="AI636" s="5"/>
      <c r="AJ636" s="5"/>
      <c r="AK636" s="5"/>
      <c r="AL636" s="5"/>
      <c r="AM636" s="5"/>
      <c r="AN636" s="5"/>
      <c r="AO636" s="5"/>
      <c r="AP636" s="5"/>
    </row>
    <row r="637" spans="2:42" ht="30" x14ac:dyDescent="0.25">
      <c r="B637" s="24" t="s">
        <v>76</v>
      </c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5"/>
      <c r="AH637" s="5"/>
      <c r="AI637" s="5"/>
      <c r="AJ637" s="5"/>
      <c r="AK637" s="5"/>
      <c r="AL637" s="5"/>
      <c r="AM637" s="5"/>
      <c r="AN637" s="5"/>
      <c r="AO637" s="5"/>
      <c r="AP637" s="5"/>
    </row>
    <row r="638" spans="2:42" ht="15" x14ac:dyDescent="0.25">
      <c r="B638" s="23" t="s">
        <v>68</v>
      </c>
      <c r="C638" s="19">
        <f>C639+C640+C641+C642</f>
        <v>253690.57454545452</v>
      </c>
      <c r="D638" s="19">
        <f t="shared" ref="D638:Q638" si="1003">D639+D640+D641+D642</f>
        <v>2536905.7454545451</v>
      </c>
      <c r="E638" s="19">
        <f t="shared" si="1003"/>
        <v>0</v>
      </c>
      <c r="F638" s="19">
        <f t="shared" si="1003"/>
        <v>0</v>
      </c>
      <c r="G638" s="19">
        <f t="shared" si="1003"/>
        <v>0</v>
      </c>
      <c r="H638" s="19">
        <f t="shared" si="1003"/>
        <v>0</v>
      </c>
      <c r="I638" s="19">
        <f t="shared" si="1003"/>
        <v>0</v>
      </c>
      <c r="J638" s="19">
        <f t="shared" si="1003"/>
        <v>0</v>
      </c>
      <c r="K638" s="19">
        <f t="shared" si="1003"/>
        <v>0</v>
      </c>
      <c r="L638" s="19">
        <f t="shared" si="1003"/>
        <v>0</v>
      </c>
      <c r="M638" s="19">
        <f t="shared" si="1003"/>
        <v>0</v>
      </c>
      <c r="N638" s="19">
        <f t="shared" si="1003"/>
        <v>0</v>
      </c>
      <c r="O638" s="19">
        <f t="shared" si="1003"/>
        <v>0</v>
      </c>
      <c r="P638" s="19">
        <f t="shared" si="1003"/>
        <v>0</v>
      </c>
      <c r="Q638" s="19">
        <f t="shared" si="1003"/>
        <v>0</v>
      </c>
      <c r="R638" s="19">
        <f t="shared" ref="R638:AF638" si="1004">R639+R640+R641+R642</f>
        <v>0</v>
      </c>
      <c r="S638" s="19">
        <f t="shared" si="1004"/>
        <v>0</v>
      </c>
      <c r="T638" s="19">
        <f t="shared" si="1004"/>
        <v>0</v>
      </c>
      <c r="U638" s="19">
        <f t="shared" si="1004"/>
        <v>0</v>
      </c>
      <c r="V638" s="19">
        <f t="shared" si="1004"/>
        <v>0</v>
      </c>
      <c r="W638" s="19">
        <f t="shared" si="1004"/>
        <v>0</v>
      </c>
      <c r="X638" s="19">
        <f t="shared" si="1004"/>
        <v>0</v>
      </c>
      <c r="Y638" s="19">
        <f t="shared" si="1004"/>
        <v>0</v>
      </c>
      <c r="Z638" s="19">
        <f t="shared" si="1004"/>
        <v>0</v>
      </c>
      <c r="AA638" s="19">
        <f t="shared" si="1004"/>
        <v>0</v>
      </c>
      <c r="AB638" s="19">
        <f t="shared" si="1004"/>
        <v>0</v>
      </c>
      <c r="AC638" s="19">
        <f t="shared" si="1004"/>
        <v>0</v>
      </c>
      <c r="AD638" s="19">
        <f t="shared" si="1004"/>
        <v>0</v>
      </c>
      <c r="AE638" s="19">
        <f t="shared" si="1004"/>
        <v>0</v>
      </c>
      <c r="AF638" s="19">
        <f t="shared" si="1004"/>
        <v>0</v>
      </c>
      <c r="AG638" s="5"/>
      <c r="AH638" s="5"/>
      <c r="AI638" s="5"/>
      <c r="AJ638" s="5"/>
      <c r="AK638" s="5"/>
      <c r="AL638" s="5"/>
      <c r="AM638" s="5"/>
      <c r="AN638" s="5"/>
      <c r="AO638" s="5"/>
      <c r="AP638" s="5"/>
    </row>
    <row r="639" spans="2:42" ht="30" x14ac:dyDescent="0.25">
      <c r="B639" s="8" t="s">
        <v>77</v>
      </c>
      <c r="C639" s="16">
        <f t="shared" ref="C639:Q639" si="1005">C602-C565</f>
        <v>0</v>
      </c>
      <c r="D639" s="16">
        <f t="shared" si="1005"/>
        <v>0</v>
      </c>
      <c r="E639" s="16">
        <f t="shared" si="1005"/>
        <v>0</v>
      </c>
      <c r="F639" s="16">
        <f t="shared" si="1005"/>
        <v>0</v>
      </c>
      <c r="G639" s="16">
        <f t="shared" si="1005"/>
        <v>0</v>
      </c>
      <c r="H639" s="16">
        <f t="shared" si="1005"/>
        <v>0</v>
      </c>
      <c r="I639" s="16">
        <f t="shared" si="1005"/>
        <v>0</v>
      </c>
      <c r="J639" s="16">
        <f t="shared" si="1005"/>
        <v>0</v>
      </c>
      <c r="K639" s="16">
        <f t="shared" si="1005"/>
        <v>0</v>
      </c>
      <c r="L639" s="16">
        <f t="shared" si="1005"/>
        <v>0</v>
      </c>
      <c r="M639" s="16">
        <f t="shared" si="1005"/>
        <v>0</v>
      </c>
      <c r="N639" s="16">
        <f t="shared" si="1005"/>
        <v>0</v>
      </c>
      <c r="O639" s="16">
        <f t="shared" si="1005"/>
        <v>0</v>
      </c>
      <c r="P639" s="16">
        <f t="shared" si="1005"/>
        <v>0</v>
      </c>
      <c r="Q639" s="16">
        <f t="shared" si="1005"/>
        <v>0</v>
      </c>
      <c r="R639" s="16">
        <f t="shared" ref="R639:AF639" si="1006">R602-R565</f>
        <v>0</v>
      </c>
      <c r="S639" s="16">
        <f t="shared" si="1006"/>
        <v>0</v>
      </c>
      <c r="T639" s="16">
        <f t="shared" si="1006"/>
        <v>0</v>
      </c>
      <c r="U639" s="16">
        <f t="shared" si="1006"/>
        <v>0</v>
      </c>
      <c r="V639" s="16">
        <f t="shared" si="1006"/>
        <v>0</v>
      </c>
      <c r="W639" s="16">
        <f t="shared" si="1006"/>
        <v>0</v>
      </c>
      <c r="X639" s="16">
        <f t="shared" si="1006"/>
        <v>0</v>
      </c>
      <c r="Y639" s="16">
        <f t="shared" si="1006"/>
        <v>0</v>
      </c>
      <c r="Z639" s="16">
        <f t="shared" si="1006"/>
        <v>0</v>
      </c>
      <c r="AA639" s="16">
        <f t="shared" si="1006"/>
        <v>0</v>
      </c>
      <c r="AB639" s="16">
        <f t="shared" si="1006"/>
        <v>0</v>
      </c>
      <c r="AC639" s="16">
        <f t="shared" si="1006"/>
        <v>0</v>
      </c>
      <c r="AD639" s="16">
        <f t="shared" si="1006"/>
        <v>0</v>
      </c>
      <c r="AE639" s="16">
        <f t="shared" si="1006"/>
        <v>0</v>
      </c>
      <c r="AF639" s="16">
        <f t="shared" si="1006"/>
        <v>0</v>
      </c>
      <c r="AG639" s="5"/>
      <c r="AH639" s="5"/>
      <c r="AI639" s="5"/>
      <c r="AJ639" s="5"/>
      <c r="AK639" s="5"/>
      <c r="AL639" s="5"/>
      <c r="AM639" s="5"/>
      <c r="AN639" s="5"/>
      <c r="AO639" s="5"/>
      <c r="AP639" s="5"/>
    </row>
    <row r="640" spans="2:42" ht="15" x14ac:dyDescent="0.25">
      <c r="B640" s="8" t="s">
        <v>78</v>
      </c>
      <c r="C640" s="16">
        <f t="shared" ref="C640:Q640" si="1007">C603-C566</f>
        <v>0</v>
      </c>
      <c r="D640" s="16">
        <f t="shared" si="1007"/>
        <v>0</v>
      </c>
      <c r="E640" s="16">
        <f t="shared" si="1007"/>
        <v>0</v>
      </c>
      <c r="F640" s="16">
        <f t="shared" si="1007"/>
        <v>0</v>
      </c>
      <c r="G640" s="16">
        <f t="shared" si="1007"/>
        <v>0</v>
      </c>
      <c r="H640" s="16">
        <f t="shared" si="1007"/>
        <v>0</v>
      </c>
      <c r="I640" s="16">
        <f t="shared" si="1007"/>
        <v>0</v>
      </c>
      <c r="J640" s="16">
        <f t="shared" si="1007"/>
        <v>0</v>
      </c>
      <c r="K640" s="16">
        <f t="shared" si="1007"/>
        <v>0</v>
      </c>
      <c r="L640" s="16">
        <f t="shared" si="1007"/>
        <v>0</v>
      </c>
      <c r="M640" s="16">
        <f t="shared" si="1007"/>
        <v>0</v>
      </c>
      <c r="N640" s="16">
        <f t="shared" si="1007"/>
        <v>0</v>
      </c>
      <c r="O640" s="16">
        <f t="shared" si="1007"/>
        <v>0</v>
      </c>
      <c r="P640" s="16">
        <f t="shared" si="1007"/>
        <v>0</v>
      </c>
      <c r="Q640" s="16">
        <f t="shared" si="1007"/>
        <v>0</v>
      </c>
      <c r="R640" s="16">
        <f t="shared" ref="R640:AF640" si="1008">R603-R566</f>
        <v>0</v>
      </c>
      <c r="S640" s="16">
        <f t="shared" si="1008"/>
        <v>0</v>
      </c>
      <c r="T640" s="16">
        <f t="shared" si="1008"/>
        <v>0</v>
      </c>
      <c r="U640" s="16">
        <f t="shared" si="1008"/>
        <v>0</v>
      </c>
      <c r="V640" s="16">
        <f t="shared" si="1008"/>
        <v>0</v>
      </c>
      <c r="W640" s="16">
        <f t="shared" si="1008"/>
        <v>0</v>
      </c>
      <c r="X640" s="16">
        <f t="shared" si="1008"/>
        <v>0</v>
      </c>
      <c r="Y640" s="16">
        <f t="shared" si="1008"/>
        <v>0</v>
      </c>
      <c r="Z640" s="16">
        <f t="shared" si="1008"/>
        <v>0</v>
      </c>
      <c r="AA640" s="16">
        <f t="shared" si="1008"/>
        <v>0</v>
      </c>
      <c r="AB640" s="16">
        <f t="shared" si="1008"/>
        <v>0</v>
      </c>
      <c r="AC640" s="16">
        <f t="shared" si="1008"/>
        <v>0</v>
      </c>
      <c r="AD640" s="16">
        <f t="shared" si="1008"/>
        <v>0</v>
      </c>
      <c r="AE640" s="16">
        <f t="shared" si="1008"/>
        <v>0</v>
      </c>
      <c r="AF640" s="16">
        <f t="shared" si="1008"/>
        <v>0</v>
      </c>
      <c r="AG640" s="5"/>
      <c r="AH640" s="5"/>
      <c r="AI640" s="5"/>
      <c r="AJ640" s="5"/>
      <c r="AK640" s="5"/>
      <c r="AL640" s="5"/>
      <c r="AM640" s="5"/>
      <c r="AN640" s="5"/>
      <c r="AO640" s="5"/>
      <c r="AP640" s="5"/>
    </row>
    <row r="641" spans="2:42" ht="30" x14ac:dyDescent="0.25">
      <c r="B641" s="8" t="s">
        <v>79</v>
      </c>
      <c r="C641" s="16">
        <f t="shared" ref="C641:Q641" si="1009">C604-C567</f>
        <v>0</v>
      </c>
      <c r="D641" s="16">
        <f t="shared" si="1009"/>
        <v>0</v>
      </c>
      <c r="E641" s="16">
        <f t="shared" si="1009"/>
        <v>0</v>
      </c>
      <c r="F641" s="16">
        <f t="shared" si="1009"/>
        <v>0</v>
      </c>
      <c r="G641" s="16">
        <f t="shared" si="1009"/>
        <v>0</v>
      </c>
      <c r="H641" s="16">
        <f t="shared" si="1009"/>
        <v>0</v>
      </c>
      <c r="I641" s="16">
        <f t="shared" si="1009"/>
        <v>0</v>
      </c>
      <c r="J641" s="16">
        <f t="shared" si="1009"/>
        <v>0</v>
      </c>
      <c r="K641" s="16">
        <f t="shared" si="1009"/>
        <v>0</v>
      </c>
      <c r="L641" s="16">
        <f t="shared" si="1009"/>
        <v>0</v>
      </c>
      <c r="M641" s="16">
        <f t="shared" si="1009"/>
        <v>0</v>
      </c>
      <c r="N641" s="16">
        <f t="shared" si="1009"/>
        <v>0</v>
      </c>
      <c r="O641" s="16">
        <f t="shared" si="1009"/>
        <v>0</v>
      </c>
      <c r="P641" s="16">
        <f t="shared" si="1009"/>
        <v>0</v>
      </c>
      <c r="Q641" s="16">
        <f t="shared" si="1009"/>
        <v>0</v>
      </c>
      <c r="R641" s="16">
        <f t="shared" ref="R641:AF641" si="1010">R604-R567</f>
        <v>0</v>
      </c>
      <c r="S641" s="16">
        <f t="shared" si="1010"/>
        <v>0</v>
      </c>
      <c r="T641" s="16">
        <f t="shared" si="1010"/>
        <v>0</v>
      </c>
      <c r="U641" s="16">
        <f t="shared" si="1010"/>
        <v>0</v>
      </c>
      <c r="V641" s="16">
        <f t="shared" si="1010"/>
        <v>0</v>
      </c>
      <c r="W641" s="16">
        <f t="shared" si="1010"/>
        <v>0</v>
      </c>
      <c r="X641" s="16">
        <f t="shared" si="1010"/>
        <v>0</v>
      </c>
      <c r="Y641" s="16">
        <f t="shared" si="1010"/>
        <v>0</v>
      </c>
      <c r="Z641" s="16">
        <f t="shared" si="1010"/>
        <v>0</v>
      </c>
      <c r="AA641" s="16">
        <f t="shared" si="1010"/>
        <v>0</v>
      </c>
      <c r="AB641" s="16">
        <f t="shared" si="1010"/>
        <v>0</v>
      </c>
      <c r="AC641" s="16">
        <f t="shared" si="1010"/>
        <v>0</v>
      </c>
      <c r="AD641" s="16">
        <f t="shared" si="1010"/>
        <v>0</v>
      </c>
      <c r="AE641" s="16">
        <f t="shared" si="1010"/>
        <v>0</v>
      </c>
      <c r="AF641" s="16">
        <f t="shared" si="1010"/>
        <v>0</v>
      </c>
      <c r="AG641" s="5"/>
      <c r="AH641" s="5"/>
      <c r="AI641" s="5"/>
      <c r="AJ641" s="5"/>
      <c r="AK641" s="5"/>
      <c r="AL641" s="5"/>
      <c r="AM641" s="5"/>
      <c r="AN641" s="5"/>
      <c r="AO641" s="5"/>
      <c r="AP641" s="5"/>
    </row>
    <row r="642" spans="2:42" ht="15" x14ac:dyDescent="0.25">
      <c r="B642" s="8" t="s">
        <v>121</v>
      </c>
      <c r="C642" s="16">
        <f t="shared" ref="C642:Q642" si="1011">C605-C568</f>
        <v>253690.57454545452</v>
      </c>
      <c r="D642" s="16">
        <f t="shared" si="1011"/>
        <v>2536905.7454545451</v>
      </c>
      <c r="E642" s="16">
        <f t="shared" si="1011"/>
        <v>0</v>
      </c>
      <c r="F642" s="16">
        <f t="shared" si="1011"/>
        <v>0</v>
      </c>
      <c r="G642" s="16">
        <f t="shared" si="1011"/>
        <v>0</v>
      </c>
      <c r="H642" s="16">
        <f t="shared" si="1011"/>
        <v>0</v>
      </c>
      <c r="I642" s="16">
        <f t="shared" si="1011"/>
        <v>0</v>
      </c>
      <c r="J642" s="16">
        <f t="shared" si="1011"/>
        <v>0</v>
      </c>
      <c r="K642" s="16">
        <f t="shared" si="1011"/>
        <v>0</v>
      </c>
      <c r="L642" s="16">
        <f t="shared" si="1011"/>
        <v>0</v>
      </c>
      <c r="M642" s="16">
        <f t="shared" si="1011"/>
        <v>0</v>
      </c>
      <c r="N642" s="16">
        <f t="shared" si="1011"/>
        <v>0</v>
      </c>
      <c r="O642" s="16">
        <f t="shared" si="1011"/>
        <v>0</v>
      </c>
      <c r="P642" s="16">
        <f t="shared" si="1011"/>
        <v>0</v>
      </c>
      <c r="Q642" s="16">
        <f t="shared" si="1011"/>
        <v>0</v>
      </c>
      <c r="R642" s="16">
        <f t="shared" ref="R642:AF642" si="1012">R605-R568</f>
        <v>0</v>
      </c>
      <c r="S642" s="16">
        <f t="shared" si="1012"/>
        <v>0</v>
      </c>
      <c r="T642" s="16">
        <f t="shared" si="1012"/>
        <v>0</v>
      </c>
      <c r="U642" s="16">
        <f t="shared" si="1012"/>
        <v>0</v>
      </c>
      <c r="V642" s="16">
        <f t="shared" si="1012"/>
        <v>0</v>
      </c>
      <c r="W642" s="16">
        <f t="shared" si="1012"/>
        <v>0</v>
      </c>
      <c r="X642" s="16">
        <f t="shared" si="1012"/>
        <v>0</v>
      </c>
      <c r="Y642" s="16">
        <f t="shared" si="1012"/>
        <v>0</v>
      </c>
      <c r="Z642" s="16">
        <f t="shared" si="1012"/>
        <v>0</v>
      </c>
      <c r="AA642" s="16">
        <f t="shared" si="1012"/>
        <v>0</v>
      </c>
      <c r="AB642" s="16">
        <f t="shared" si="1012"/>
        <v>0</v>
      </c>
      <c r="AC642" s="16">
        <f t="shared" si="1012"/>
        <v>0</v>
      </c>
      <c r="AD642" s="16">
        <f t="shared" si="1012"/>
        <v>0</v>
      </c>
      <c r="AE642" s="16">
        <f t="shared" si="1012"/>
        <v>0</v>
      </c>
      <c r="AF642" s="16">
        <f t="shared" si="1012"/>
        <v>0</v>
      </c>
      <c r="AG642" s="5"/>
      <c r="AH642" s="5"/>
      <c r="AI642" s="5"/>
      <c r="AJ642" s="5"/>
      <c r="AK642" s="5"/>
      <c r="AL642" s="5"/>
      <c r="AM642" s="5"/>
      <c r="AN642" s="5"/>
      <c r="AO642" s="5"/>
      <c r="AP642" s="5"/>
    </row>
    <row r="643" spans="2:42" ht="15" x14ac:dyDescent="0.25">
      <c r="B643" s="23" t="s">
        <v>72</v>
      </c>
      <c r="C643" s="19">
        <f>C644+C645+C646+C647+C648+C649</f>
        <v>0</v>
      </c>
      <c r="D643" s="19">
        <f t="shared" ref="D643:Q643" si="1013">D644+D645+D646+D647+D648+D649</f>
        <v>0</v>
      </c>
      <c r="E643" s="19">
        <f t="shared" si="1013"/>
        <v>0</v>
      </c>
      <c r="F643" s="19">
        <f t="shared" si="1013"/>
        <v>0</v>
      </c>
      <c r="G643" s="19">
        <f t="shared" si="1013"/>
        <v>0</v>
      </c>
      <c r="H643" s="19">
        <f t="shared" si="1013"/>
        <v>0</v>
      </c>
      <c r="I643" s="19">
        <f t="shared" si="1013"/>
        <v>0</v>
      </c>
      <c r="J643" s="19">
        <f t="shared" si="1013"/>
        <v>0</v>
      </c>
      <c r="K643" s="19">
        <f t="shared" si="1013"/>
        <v>0</v>
      </c>
      <c r="L643" s="19">
        <f t="shared" si="1013"/>
        <v>0</v>
      </c>
      <c r="M643" s="19">
        <f t="shared" si="1013"/>
        <v>0</v>
      </c>
      <c r="N643" s="19">
        <f t="shared" si="1013"/>
        <v>0</v>
      </c>
      <c r="O643" s="19">
        <f t="shared" si="1013"/>
        <v>0</v>
      </c>
      <c r="P643" s="19">
        <f t="shared" si="1013"/>
        <v>0</v>
      </c>
      <c r="Q643" s="19">
        <f t="shared" si="1013"/>
        <v>0</v>
      </c>
      <c r="R643" s="19">
        <f t="shared" ref="R643:AF643" si="1014">R644+R645+R646+R647+R648+R649</f>
        <v>0</v>
      </c>
      <c r="S643" s="19">
        <f t="shared" si="1014"/>
        <v>0</v>
      </c>
      <c r="T643" s="19">
        <f t="shared" si="1014"/>
        <v>0</v>
      </c>
      <c r="U643" s="19">
        <f t="shared" si="1014"/>
        <v>0</v>
      </c>
      <c r="V643" s="19">
        <f t="shared" si="1014"/>
        <v>0</v>
      </c>
      <c r="W643" s="19">
        <f t="shared" si="1014"/>
        <v>0</v>
      </c>
      <c r="X643" s="19">
        <f t="shared" si="1014"/>
        <v>0</v>
      </c>
      <c r="Y643" s="19">
        <f t="shared" si="1014"/>
        <v>0</v>
      </c>
      <c r="Z643" s="19">
        <f t="shared" si="1014"/>
        <v>0</v>
      </c>
      <c r="AA643" s="19">
        <f t="shared" si="1014"/>
        <v>0</v>
      </c>
      <c r="AB643" s="19">
        <f t="shared" si="1014"/>
        <v>0</v>
      </c>
      <c r="AC643" s="19">
        <f t="shared" si="1014"/>
        <v>0</v>
      </c>
      <c r="AD643" s="19">
        <f t="shared" si="1014"/>
        <v>0</v>
      </c>
      <c r="AE643" s="19">
        <f t="shared" si="1014"/>
        <v>0</v>
      </c>
      <c r="AF643" s="19">
        <f t="shared" si="1014"/>
        <v>0</v>
      </c>
      <c r="AG643" s="5"/>
      <c r="AH643" s="5"/>
      <c r="AI643" s="5"/>
      <c r="AJ643" s="5"/>
      <c r="AK643" s="5"/>
      <c r="AL643" s="5"/>
      <c r="AM643" s="5"/>
      <c r="AN643" s="5"/>
      <c r="AO643" s="5"/>
      <c r="AP643" s="5"/>
    </row>
    <row r="644" spans="2:42" ht="30" x14ac:dyDescent="0.25">
      <c r="B644" s="8" t="s">
        <v>80</v>
      </c>
      <c r="C644" s="16">
        <f t="shared" ref="C644:Q644" si="1015">C607-C570</f>
        <v>0</v>
      </c>
      <c r="D644" s="16">
        <f t="shared" si="1015"/>
        <v>0</v>
      </c>
      <c r="E644" s="16">
        <f t="shared" si="1015"/>
        <v>0</v>
      </c>
      <c r="F644" s="16">
        <f t="shared" si="1015"/>
        <v>0</v>
      </c>
      <c r="G644" s="16">
        <f t="shared" si="1015"/>
        <v>0</v>
      </c>
      <c r="H644" s="16">
        <f t="shared" si="1015"/>
        <v>0</v>
      </c>
      <c r="I644" s="16">
        <f t="shared" si="1015"/>
        <v>0</v>
      </c>
      <c r="J644" s="16">
        <f t="shared" si="1015"/>
        <v>0</v>
      </c>
      <c r="K644" s="16">
        <f t="shared" si="1015"/>
        <v>0</v>
      </c>
      <c r="L644" s="16">
        <f t="shared" si="1015"/>
        <v>0</v>
      </c>
      <c r="M644" s="16">
        <f t="shared" si="1015"/>
        <v>0</v>
      </c>
      <c r="N644" s="16">
        <f t="shared" si="1015"/>
        <v>0</v>
      </c>
      <c r="O644" s="16">
        <f t="shared" si="1015"/>
        <v>0</v>
      </c>
      <c r="P644" s="16">
        <f t="shared" si="1015"/>
        <v>0</v>
      </c>
      <c r="Q644" s="16">
        <f t="shared" si="1015"/>
        <v>0</v>
      </c>
      <c r="R644" s="16">
        <f t="shared" ref="R644:AF644" si="1016">R607-R570</f>
        <v>0</v>
      </c>
      <c r="S644" s="16">
        <f t="shared" si="1016"/>
        <v>0</v>
      </c>
      <c r="T644" s="16">
        <f t="shared" si="1016"/>
        <v>0</v>
      </c>
      <c r="U644" s="16">
        <f t="shared" si="1016"/>
        <v>0</v>
      </c>
      <c r="V644" s="16">
        <f t="shared" si="1016"/>
        <v>0</v>
      </c>
      <c r="W644" s="16">
        <f t="shared" si="1016"/>
        <v>0</v>
      </c>
      <c r="X644" s="16">
        <f t="shared" si="1016"/>
        <v>0</v>
      </c>
      <c r="Y644" s="16">
        <f t="shared" si="1016"/>
        <v>0</v>
      </c>
      <c r="Z644" s="16">
        <f t="shared" si="1016"/>
        <v>0</v>
      </c>
      <c r="AA644" s="16">
        <f t="shared" si="1016"/>
        <v>0</v>
      </c>
      <c r="AB644" s="16">
        <f t="shared" si="1016"/>
        <v>0</v>
      </c>
      <c r="AC644" s="16">
        <f t="shared" si="1016"/>
        <v>0</v>
      </c>
      <c r="AD644" s="16">
        <f t="shared" si="1016"/>
        <v>0</v>
      </c>
      <c r="AE644" s="16">
        <f t="shared" si="1016"/>
        <v>0</v>
      </c>
      <c r="AF644" s="16">
        <f t="shared" si="1016"/>
        <v>0</v>
      </c>
      <c r="AG644" s="5"/>
      <c r="AH644" s="5"/>
      <c r="AI644" s="5"/>
      <c r="AJ644" s="5"/>
      <c r="AK644" s="5"/>
      <c r="AL644" s="5"/>
      <c r="AM644" s="5"/>
      <c r="AN644" s="5"/>
      <c r="AO644" s="5"/>
      <c r="AP644" s="5"/>
    </row>
    <row r="645" spans="2:42" ht="30" x14ac:dyDescent="0.25">
      <c r="B645" s="8" t="s">
        <v>81</v>
      </c>
      <c r="C645" s="16">
        <f t="shared" ref="C645:Q645" si="1017">C608-C571</f>
        <v>0</v>
      </c>
      <c r="D645" s="16">
        <f t="shared" si="1017"/>
        <v>0</v>
      </c>
      <c r="E645" s="16">
        <f t="shared" si="1017"/>
        <v>0</v>
      </c>
      <c r="F645" s="16">
        <f t="shared" si="1017"/>
        <v>0</v>
      </c>
      <c r="G645" s="16">
        <f t="shared" si="1017"/>
        <v>0</v>
      </c>
      <c r="H645" s="16">
        <f t="shared" si="1017"/>
        <v>0</v>
      </c>
      <c r="I645" s="16">
        <f t="shared" si="1017"/>
        <v>0</v>
      </c>
      <c r="J645" s="16">
        <f t="shared" si="1017"/>
        <v>0</v>
      </c>
      <c r="K645" s="16">
        <f t="shared" si="1017"/>
        <v>0</v>
      </c>
      <c r="L645" s="16">
        <f t="shared" si="1017"/>
        <v>0</v>
      </c>
      <c r="M645" s="16">
        <f t="shared" si="1017"/>
        <v>0</v>
      </c>
      <c r="N645" s="16">
        <f t="shared" si="1017"/>
        <v>0</v>
      </c>
      <c r="O645" s="16">
        <f t="shared" si="1017"/>
        <v>0</v>
      </c>
      <c r="P645" s="16">
        <f t="shared" si="1017"/>
        <v>0</v>
      </c>
      <c r="Q645" s="16">
        <f t="shared" si="1017"/>
        <v>0</v>
      </c>
      <c r="R645" s="16">
        <f t="shared" ref="R645:AF645" si="1018">R608-R571</f>
        <v>0</v>
      </c>
      <c r="S645" s="16">
        <f t="shared" si="1018"/>
        <v>0</v>
      </c>
      <c r="T645" s="16">
        <f t="shared" si="1018"/>
        <v>0</v>
      </c>
      <c r="U645" s="16">
        <f t="shared" si="1018"/>
        <v>0</v>
      </c>
      <c r="V645" s="16">
        <f t="shared" si="1018"/>
        <v>0</v>
      </c>
      <c r="W645" s="16">
        <f t="shared" si="1018"/>
        <v>0</v>
      </c>
      <c r="X645" s="16">
        <f t="shared" si="1018"/>
        <v>0</v>
      </c>
      <c r="Y645" s="16">
        <f t="shared" si="1018"/>
        <v>0</v>
      </c>
      <c r="Z645" s="16">
        <f t="shared" si="1018"/>
        <v>0</v>
      </c>
      <c r="AA645" s="16">
        <f t="shared" si="1018"/>
        <v>0</v>
      </c>
      <c r="AB645" s="16">
        <f t="shared" si="1018"/>
        <v>0</v>
      </c>
      <c r="AC645" s="16">
        <f t="shared" si="1018"/>
        <v>0</v>
      </c>
      <c r="AD645" s="16">
        <f t="shared" si="1018"/>
        <v>0</v>
      </c>
      <c r="AE645" s="16">
        <f t="shared" si="1018"/>
        <v>0</v>
      </c>
      <c r="AF645" s="16">
        <f t="shared" si="1018"/>
        <v>0</v>
      </c>
      <c r="AG645" s="5"/>
      <c r="AH645" s="5"/>
      <c r="AI645" s="5"/>
      <c r="AJ645" s="5"/>
      <c r="AK645" s="5"/>
      <c r="AL645" s="5"/>
      <c r="AM645" s="5"/>
      <c r="AN645" s="5"/>
      <c r="AO645" s="5"/>
      <c r="AP645" s="5"/>
    </row>
    <row r="646" spans="2:42" ht="15" x14ac:dyDescent="0.25">
      <c r="B646" s="8" t="s">
        <v>82</v>
      </c>
      <c r="C646" s="16">
        <f t="shared" ref="C646:Q646" si="1019">C609-C572</f>
        <v>0</v>
      </c>
      <c r="D646" s="16">
        <f t="shared" si="1019"/>
        <v>0</v>
      </c>
      <c r="E646" s="16">
        <f t="shared" si="1019"/>
        <v>0</v>
      </c>
      <c r="F646" s="16">
        <f t="shared" si="1019"/>
        <v>0</v>
      </c>
      <c r="G646" s="16">
        <f t="shared" si="1019"/>
        <v>0</v>
      </c>
      <c r="H646" s="16">
        <f t="shared" si="1019"/>
        <v>0</v>
      </c>
      <c r="I646" s="16">
        <f t="shared" si="1019"/>
        <v>0</v>
      </c>
      <c r="J646" s="16">
        <f t="shared" si="1019"/>
        <v>0</v>
      </c>
      <c r="K646" s="16">
        <f t="shared" si="1019"/>
        <v>0</v>
      </c>
      <c r="L646" s="16">
        <f t="shared" si="1019"/>
        <v>0</v>
      </c>
      <c r="M646" s="16">
        <f t="shared" si="1019"/>
        <v>0</v>
      </c>
      <c r="N646" s="16">
        <f t="shared" si="1019"/>
        <v>0</v>
      </c>
      <c r="O646" s="16">
        <f t="shared" si="1019"/>
        <v>0</v>
      </c>
      <c r="P646" s="16">
        <f t="shared" si="1019"/>
        <v>0</v>
      </c>
      <c r="Q646" s="16">
        <f t="shared" si="1019"/>
        <v>0</v>
      </c>
      <c r="R646" s="16">
        <f t="shared" ref="R646:AF646" si="1020">R609-R572</f>
        <v>0</v>
      </c>
      <c r="S646" s="16">
        <f t="shared" si="1020"/>
        <v>0</v>
      </c>
      <c r="T646" s="16">
        <f t="shared" si="1020"/>
        <v>0</v>
      </c>
      <c r="U646" s="16">
        <f t="shared" si="1020"/>
        <v>0</v>
      </c>
      <c r="V646" s="16">
        <f t="shared" si="1020"/>
        <v>0</v>
      </c>
      <c r="W646" s="16">
        <f t="shared" si="1020"/>
        <v>0</v>
      </c>
      <c r="X646" s="16">
        <f t="shared" si="1020"/>
        <v>0</v>
      </c>
      <c r="Y646" s="16">
        <f t="shared" si="1020"/>
        <v>0</v>
      </c>
      <c r="Z646" s="16">
        <f t="shared" si="1020"/>
        <v>0</v>
      </c>
      <c r="AA646" s="16">
        <f t="shared" si="1020"/>
        <v>0</v>
      </c>
      <c r="AB646" s="16">
        <f t="shared" si="1020"/>
        <v>0</v>
      </c>
      <c r="AC646" s="16">
        <f t="shared" si="1020"/>
        <v>0</v>
      </c>
      <c r="AD646" s="16">
        <f t="shared" si="1020"/>
        <v>0</v>
      </c>
      <c r="AE646" s="16">
        <f t="shared" si="1020"/>
        <v>0</v>
      </c>
      <c r="AF646" s="16">
        <f t="shared" si="1020"/>
        <v>0</v>
      </c>
      <c r="AG646" s="5"/>
      <c r="AH646" s="5"/>
      <c r="AI646" s="5"/>
      <c r="AJ646" s="5"/>
      <c r="AK646" s="5"/>
      <c r="AL646" s="5"/>
      <c r="AM646" s="5"/>
      <c r="AN646" s="5"/>
      <c r="AO646" s="5"/>
      <c r="AP646" s="5"/>
    </row>
    <row r="647" spans="2:42" ht="30" x14ac:dyDescent="0.25">
      <c r="B647" s="8" t="s">
        <v>83</v>
      </c>
      <c r="C647" s="16">
        <f t="shared" ref="C647:Q647" si="1021">C610-C573</f>
        <v>0</v>
      </c>
      <c r="D647" s="16">
        <f t="shared" si="1021"/>
        <v>0</v>
      </c>
      <c r="E647" s="16">
        <f t="shared" si="1021"/>
        <v>0</v>
      </c>
      <c r="F647" s="16">
        <f t="shared" si="1021"/>
        <v>0</v>
      </c>
      <c r="G647" s="16">
        <f t="shared" si="1021"/>
        <v>0</v>
      </c>
      <c r="H647" s="16">
        <f t="shared" si="1021"/>
        <v>0</v>
      </c>
      <c r="I647" s="16">
        <f t="shared" si="1021"/>
        <v>0</v>
      </c>
      <c r="J647" s="16">
        <f t="shared" si="1021"/>
        <v>0</v>
      </c>
      <c r="K647" s="16">
        <f t="shared" si="1021"/>
        <v>0</v>
      </c>
      <c r="L647" s="16">
        <f t="shared" si="1021"/>
        <v>0</v>
      </c>
      <c r="M647" s="16">
        <f t="shared" si="1021"/>
        <v>0</v>
      </c>
      <c r="N647" s="16">
        <f t="shared" si="1021"/>
        <v>0</v>
      </c>
      <c r="O647" s="16">
        <f t="shared" si="1021"/>
        <v>0</v>
      </c>
      <c r="P647" s="16">
        <f t="shared" si="1021"/>
        <v>0</v>
      </c>
      <c r="Q647" s="16">
        <f t="shared" si="1021"/>
        <v>0</v>
      </c>
      <c r="R647" s="16">
        <f t="shared" ref="R647:AF647" si="1022">R610-R573</f>
        <v>0</v>
      </c>
      <c r="S647" s="16">
        <f t="shared" si="1022"/>
        <v>0</v>
      </c>
      <c r="T647" s="16">
        <f t="shared" si="1022"/>
        <v>0</v>
      </c>
      <c r="U647" s="16">
        <f t="shared" si="1022"/>
        <v>0</v>
      </c>
      <c r="V647" s="16">
        <f t="shared" si="1022"/>
        <v>0</v>
      </c>
      <c r="W647" s="16">
        <f t="shared" si="1022"/>
        <v>0</v>
      </c>
      <c r="X647" s="16">
        <f t="shared" si="1022"/>
        <v>0</v>
      </c>
      <c r="Y647" s="16">
        <f t="shared" si="1022"/>
        <v>0</v>
      </c>
      <c r="Z647" s="16">
        <f t="shared" si="1022"/>
        <v>0</v>
      </c>
      <c r="AA647" s="16">
        <f t="shared" si="1022"/>
        <v>0</v>
      </c>
      <c r="AB647" s="16">
        <f t="shared" si="1022"/>
        <v>0</v>
      </c>
      <c r="AC647" s="16">
        <f t="shared" si="1022"/>
        <v>0</v>
      </c>
      <c r="AD647" s="16">
        <f t="shared" si="1022"/>
        <v>0</v>
      </c>
      <c r="AE647" s="16">
        <f t="shared" si="1022"/>
        <v>0</v>
      </c>
      <c r="AF647" s="16">
        <f t="shared" si="1022"/>
        <v>0</v>
      </c>
      <c r="AG647" s="5"/>
      <c r="AH647" s="5"/>
      <c r="AI647" s="5"/>
      <c r="AJ647" s="5"/>
      <c r="AK647" s="5"/>
      <c r="AL647" s="5"/>
      <c r="AM647" s="5"/>
      <c r="AN647" s="5"/>
      <c r="AO647" s="5"/>
      <c r="AP647" s="5"/>
    </row>
    <row r="648" spans="2:42" ht="30" x14ac:dyDescent="0.25">
      <c r="B648" s="8" t="s">
        <v>84</v>
      </c>
      <c r="C648" s="16">
        <f t="shared" ref="C648:Q648" si="1023">C611-C574</f>
        <v>0</v>
      </c>
      <c r="D648" s="16">
        <f t="shared" si="1023"/>
        <v>0</v>
      </c>
      <c r="E648" s="16">
        <f t="shared" si="1023"/>
        <v>0</v>
      </c>
      <c r="F648" s="16">
        <f t="shared" si="1023"/>
        <v>0</v>
      </c>
      <c r="G648" s="16">
        <f t="shared" si="1023"/>
        <v>0</v>
      </c>
      <c r="H648" s="16">
        <f t="shared" si="1023"/>
        <v>0</v>
      </c>
      <c r="I648" s="16">
        <f t="shared" si="1023"/>
        <v>0</v>
      </c>
      <c r="J648" s="16">
        <f t="shared" si="1023"/>
        <v>0</v>
      </c>
      <c r="K648" s="16">
        <f t="shared" si="1023"/>
        <v>0</v>
      </c>
      <c r="L648" s="16">
        <f t="shared" si="1023"/>
        <v>0</v>
      </c>
      <c r="M648" s="16">
        <f t="shared" si="1023"/>
        <v>0</v>
      </c>
      <c r="N648" s="16">
        <f t="shared" si="1023"/>
        <v>0</v>
      </c>
      <c r="O648" s="16">
        <f t="shared" si="1023"/>
        <v>0</v>
      </c>
      <c r="P648" s="16">
        <f t="shared" si="1023"/>
        <v>0</v>
      </c>
      <c r="Q648" s="16">
        <f t="shared" si="1023"/>
        <v>0</v>
      </c>
      <c r="R648" s="16">
        <f t="shared" ref="R648:AF648" si="1024">R611-R574</f>
        <v>0</v>
      </c>
      <c r="S648" s="16">
        <f t="shared" si="1024"/>
        <v>0</v>
      </c>
      <c r="T648" s="16">
        <f t="shared" si="1024"/>
        <v>0</v>
      </c>
      <c r="U648" s="16">
        <f t="shared" si="1024"/>
        <v>0</v>
      </c>
      <c r="V648" s="16">
        <f t="shared" si="1024"/>
        <v>0</v>
      </c>
      <c r="W648" s="16">
        <f t="shared" si="1024"/>
        <v>0</v>
      </c>
      <c r="X648" s="16">
        <f t="shared" si="1024"/>
        <v>0</v>
      </c>
      <c r="Y648" s="16">
        <f t="shared" si="1024"/>
        <v>0</v>
      </c>
      <c r="Z648" s="16">
        <f t="shared" si="1024"/>
        <v>0</v>
      </c>
      <c r="AA648" s="16">
        <f t="shared" si="1024"/>
        <v>0</v>
      </c>
      <c r="AB648" s="16">
        <f t="shared" si="1024"/>
        <v>0</v>
      </c>
      <c r="AC648" s="16">
        <f t="shared" si="1024"/>
        <v>0</v>
      </c>
      <c r="AD648" s="16">
        <f t="shared" si="1024"/>
        <v>0</v>
      </c>
      <c r="AE648" s="16">
        <f t="shared" si="1024"/>
        <v>0</v>
      </c>
      <c r="AF648" s="16">
        <f t="shared" si="1024"/>
        <v>0</v>
      </c>
      <c r="AG648" s="5"/>
      <c r="AH648" s="5"/>
      <c r="AI648" s="5"/>
      <c r="AJ648" s="5"/>
      <c r="AK648" s="5"/>
      <c r="AL648" s="5"/>
      <c r="AM648" s="5"/>
      <c r="AN648" s="5"/>
      <c r="AO648" s="5"/>
      <c r="AP648" s="5"/>
    </row>
    <row r="649" spans="2:42" ht="15" x14ac:dyDescent="0.25">
      <c r="B649" s="8" t="s">
        <v>85</v>
      </c>
      <c r="C649" s="16">
        <f t="shared" ref="C649:Q649" si="1025">C612-C575</f>
        <v>0</v>
      </c>
      <c r="D649" s="16">
        <f t="shared" si="1025"/>
        <v>0</v>
      </c>
      <c r="E649" s="16">
        <f t="shared" si="1025"/>
        <v>0</v>
      </c>
      <c r="F649" s="16">
        <f t="shared" si="1025"/>
        <v>0</v>
      </c>
      <c r="G649" s="16">
        <f t="shared" si="1025"/>
        <v>0</v>
      </c>
      <c r="H649" s="16">
        <f t="shared" si="1025"/>
        <v>0</v>
      </c>
      <c r="I649" s="16">
        <f t="shared" si="1025"/>
        <v>0</v>
      </c>
      <c r="J649" s="16">
        <f t="shared" si="1025"/>
        <v>0</v>
      </c>
      <c r="K649" s="16">
        <f t="shared" si="1025"/>
        <v>0</v>
      </c>
      <c r="L649" s="16">
        <f t="shared" si="1025"/>
        <v>0</v>
      </c>
      <c r="M649" s="16">
        <f t="shared" si="1025"/>
        <v>0</v>
      </c>
      <c r="N649" s="16">
        <f t="shared" si="1025"/>
        <v>0</v>
      </c>
      <c r="O649" s="16">
        <f t="shared" si="1025"/>
        <v>0</v>
      </c>
      <c r="P649" s="16">
        <f t="shared" si="1025"/>
        <v>0</v>
      </c>
      <c r="Q649" s="16">
        <f t="shared" si="1025"/>
        <v>0</v>
      </c>
      <c r="R649" s="16">
        <f t="shared" ref="R649:AF649" si="1026">R612-R575</f>
        <v>0</v>
      </c>
      <c r="S649" s="16">
        <f t="shared" si="1026"/>
        <v>0</v>
      </c>
      <c r="T649" s="16">
        <f t="shared" si="1026"/>
        <v>0</v>
      </c>
      <c r="U649" s="16">
        <f t="shared" si="1026"/>
        <v>0</v>
      </c>
      <c r="V649" s="16">
        <f t="shared" si="1026"/>
        <v>0</v>
      </c>
      <c r="W649" s="16">
        <f t="shared" si="1026"/>
        <v>0</v>
      </c>
      <c r="X649" s="16">
        <f t="shared" si="1026"/>
        <v>0</v>
      </c>
      <c r="Y649" s="16">
        <f t="shared" si="1026"/>
        <v>0</v>
      </c>
      <c r="Z649" s="16">
        <f t="shared" si="1026"/>
        <v>0</v>
      </c>
      <c r="AA649" s="16">
        <f t="shared" si="1026"/>
        <v>0</v>
      </c>
      <c r="AB649" s="16">
        <f t="shared" si="1026"/>
        <v>0</v>
      </c>
      <c r="AC649" s="16">
        <f t="shared" si="1026"/>
        <v>0</v>
      </c>
      <c r="AD649" s="16">
        <f t="shared" si="1026"/>
        <v>0</v>
      </c>
      <c r="AE649" s="16">
        <f t="shared" si="1026"/>
        <v>0</v>
      </c>
      <c r="AF649" s="16">
        <f t="shared" si="1026"/>
        <v>0</v>
      </c>
      <c r="AG649" s="5"/>
      <c r="AH649" s="5"/>
      <c r="AI649" s="5"/>
      <c r="AJ649" s="5"/>
      <c r="AK649" s="5"/>
      <c r="AL649" s="5"/>
      <c r="AM649" s="5"/>
      <c r="AN649" s="5"/>
      <c r="AO649" s="5"/>
      <c r="AP649" s="5"/>
    </row>
    <row r="650" spans="2:42" ht="30" x14ac:dyDescent="0.25">
      <c r="B650" s="23" t="s">
        <v>86</v>
      </c>
      <c r="C650" s="19">
        <f>C638-C643</f>
        <v>253690.57454545452</v>
      </c>
      <c r="D650" s="19">
        <f t="shared" ref="D650:Q650" si="1027">D638-D643</f>
        <v>2536905.7454545451</v>
      </c>
      <c r="E650" s="19">
        <f t="shared" si="1027"/>
        <v>0</v>
      </c>
      <c r="F650" s="19">
        <f t="shared" si="1027"/>
        <v>0</v>
      </c>
      <c r="G650" s="19">
        <f t="shared" si="1027"/>
        <v>0</v>
      </c>
      <c r="H650" s="19">
        <f t="shared" si="1027"/>
        <v>0</v>
      </c>
      <c r="I650" s="19">
        <f t="shared" si="1027"/>
        <v>0</v>
      </c>
      <c r="J650" s="19">
        <f t="shared" si="1027"/>
        <v>0</v>
      </c>
      <c r="K650" s="19">
        <f t="shared" si="1027"/>
        <v>0</v>
      </c>
      <c r="L650" s="19">
        <f t="shared" si="1027"/>
        <v>0</v>
      </c>
      <c r="M650" s="19">
        <f t="shared" si="1027"/>
        <v>0</v>
      </c>
      <c r="N650" s="19">
        <f t="shared" si="1027"/>
        <v>0</v>
      </c>
      <c r="O650" s="19">
        <f t="shared" si="1027"/>
        <v>0</v>
      </c>
      <c r="P650" s="19">
        <f t="shared" si="1027"/>
        <v>0</v>
      </c>
      <c r="Q650" s="19">
        <f t="shared" si="1027"/>
        <v>0</v>
      </c>
      <c r="R650" s="19">
        <f t="shared" ref="R650:AF650" si="1028">R638-R643</f>
        <v>0</v>
      </c>
      <c r="S650" s="19">
        <f t="shared" si="1028"/>
        <v>0</v>
      </c>
      <c r="T650" s="19">
        <f t="shared" si="1028"/>
        <v>0</v>
      </c>
      <c r="U650" s="19">
        <f t="shared" si="1028"/>
        <v>0</v>
      </c>
      <c r="V650" s="19">
        <f t="shared" si="1028"/>
        <v>0</v>
      </c>
      <c r="W650" s="19">
        <f t="shared" si="1028"/>
        <v>0</v>
      </c>
      <c r="X650" s="19">
        <f t="shared" si="1028"/>
        <v>0</v>
      </c>
      <c r="Y650" s="19">
        <f t="shared" si="1028"/>
        <v>0</v>
      </c>
      <c r="Z650" s="19">
        <f t="shared" si="1028"/>
        <v>0</v>
      </c>
      <c r="AA650" s="19">
        <f t="shared" si="1028"/>
        <v>0</v>
      </c>
      <c r="AB650" s="19">
        <f t="shared" si="1028"/>
        <v>0</v>
      </c>
      <c r="AC650" s="19">
        <f t="shared" si="1028"/>
        <v>0</v>
      </c>
      <c r="AD650" s="19">
        <f t="shared" si="1028"/>
        <v>0</v>
      </c>
      <c r="AE650" s="19">
        <f t="shared" si="1028"/>
        <v>0</v>
      </c>
      <c r="AF650" s="19">
        <f t="shared" si="1028"/>
        <v>0</v>
      </c>
      <c r="AG650" s="5"/>
      <c r="AH650" s="5"/>
      <c r="AI650" s="5"/>
      <c r="AJ650" s="5"/>
      <c r="AK650" s="5"/>
      <c r="AL650" s="5"/>
      <c r="AM650" s="5"/>
      <c r="AN650" s="5"/>
      <c r="AO650" s="5"/>
      <c r="AP650" s="5"/>
    </row>
    <row r="651" spans="2:42" ht="30" x14ac:dyDescent="0.25">
      <c r="B651" s="23" t="s">
        <v>87</v>
      </c>
      <c r="C651" s="19">
        <f>C627+C636+C650</f>
        <v>-361309.42545454548</v>
      </c>
      <c r="D651" s="19">
        <f t="shared" ref="D651:Q651" si="1029">D627+D636+D650</f>
        <v>-3613094.2545454549</v>
      </c>
      <c r="E651" s="19">
        <f t="shared" si="1029"/>
        <v>0</v>
      </c>
      <c r="F651" s="19">
        <f t="shared" si="1029"/>
        <v>0</v>
      </c>
      <c r="G651" s="19">
        <f t="shared" si="1029"/>
        <v>0</v>
      </c>
      <c r="H651" s="19">
        <f t="shared" si="1029"/>
        <v>-1.7462298274040222E-10</v>
      </c>
      <c r="I651" s="19">
        <f t="shared" si="1029"/>
        <v>-1.7462298274040222E-10</v>
      </c>
      <c r="J651" s="19">
        <f t="shared" si="1029"/>
        <v>-1.7462298274040222E-10</v>
      </c>
      <c r="K651" s="19">
        <f t="shared" si="1029"/>
        <v>-1.7462298274040222E-10</v>
      </c>
      <c r="L651" s="19">
        <f t="shared" si="1029"/>
        <v>-1.7462298274040222E-10</v>
      </c>
      <c r="M651" s="19">
        <f t="shared" si="1029"/>
        <v>-1.7462298274040222E-10</v>
      </c>
      <c r="N651" s="19">
        <f t="shared" si="1029"/>
        <v>-1.7462298274040222E-10</v>
      </c>
      <c r="O651" s="19">
        <f t="shared" si="1029"/>
        <v>-1.7462298274040222E-10</v>
      </c>
      <c r="P651" s="19">
        <f t="shared" si="1029"/>
        <v>-1.7462298274040222E-10</v>
      </c>
      <c r="Q651" s="19">
        <f t="shared" si="1029"/>
        <v>-1.7462298274040222E-10</v>
      </c>
      <c r="R651" s="19">
        <f t="shared" ref="R651:AF651" si="1030">R627+R636+R650</f>
        <v>-1.7462298274040222E-10</v>
      </c>
      <c r="S651" s="19">
        <f t="shared" si="1030"/>
        <v>-1.7462298274040222E-10</v>
      </c>
      <c r="T651" s="19">
        <f t="shared" si="1030"/>
        <v>-1.7462298274040222E-10</v>
      </c>
      <c r="U651" s="19">
        <f t="shared" si="1030"/>
        <v>-1.7462298274040222E-10</v>
      </c>
      <c r="V651" s="19">
        <f t="shared" si="1030"/>
        <v>-1.7462298274040222E-10</v>
      </c>
      <c r="W651" s="19">
        <f t="shared" si="1030"/>
        <v>-1.7462298274040222E-10</v>
      </c>
      <c r="X651" s="19">
        <f t="shared" si="1030"/>
        <v>-1.7462298274040222E-10</v>
      </c>
      <c r="Y651" s="19">
        <f t="shared" si="1030"/>
        <v>-1.7462298274040222E-10</v>
      </c>
      <c r="Z651" s="19">
        <f t="shared" si="1030"/>
        <v>-1.7462298274040222E-10</v>
      </c>
      <c r="AA651" s="19">
        <f t="shared" si="1030"/>
        <v>-1.7462298274040222E-10</v>
      </c>
      <c r="AB651" s="19">
        <f t="shared" si="1030"/>
        <v>-1.7462298274040222E-10</v>
      </c>
      <c r="AC651" s="19">
        <f t="shared" si="1030"/>
        <v>-1.7462298274040222E-10</v>
      </c>
      <c r="AD651" s="19">
        <f t="shared" si="1030"/>
        <v>-1.7462298274040222E-10</v>
      </c>
      <c r="AE651" s="19">
        <f t="shared" si="1030"/>
        <v>-1.7462298274040222E-10</v>
      </c>
      <c r="AF651" s="19">
        <f t="shared" si="1030"/>
        <v>-1.7462298274040222E-10</v>
      </c>
      <c r="AG651" s="5"/>
      <c r="AH651" s="5"/>
      <c r="AI651" s="5"/>
      <c r="AJ651" s="5"/>
      <c r="AK651" s="5"/>
      <c r="AL651" s="5"/>
      <c r="AM651" s="5"/>
      <c r="AN651" s="5"/>
      <c r="AO651" s="5"/>
      <c r="AP651" s="5"/>
    </row>
    <row r="652" spans="2:42" ht="30" x14ac:dyDescent="0.25">
      <c r="B652" s="23" t="s">
        <v>88</v>
      </c>
      <c r="C652" s="19">
        <f>C615-C578</f>
        <v>0</v>
      </c>
      <c r="D652" s="19">
        <f>C653</f>
        <v>-361309.42545454548</v>
      </c>
      <c r="E652" s="19">
        <f t="shared" ref="E652:Q652" si="1031">D653</f>
        <v>-3974403.68</v>
      </c>
      <c r="F652" s="19">
        <f t="shared" si="1031"/>
        <v>-3974403.68</v>
      </c>
      <c r="G652" s="19">
        <f t="shared" si="1031"/>
        <v>-3974403.68</v>
      </c>
      <c r="H652" s="19">
        <f t="shared" si="1031"/>
        <v>-3974403.68</v>
      </c>
      <c r="I652" s="19">
        <f t="shared" si="1031"/>
        <v>-3974403.68</v>
      </c>
      <c r="J652" s="19">
        <f t="shared" si="1031"/>
        <v>-3974403.68</v>
      </c>
      <c r="K652" s="19">
        <f t="shared" si="1031"/>
        <v>-3974403.68</v>
      </c>
      <c r="L652" s="19">
        <f t="shared" si="1031"/>
        <v>-3974403.68</v>
      </c>
      <c r="M652" s="19">
        <f t="shared" si="1031"/>
        <v>-3974403.68</v>
      </c>
      <c r="N652" s="19">
        <f t="shared" si="1031"/>
        <v>-3974403.68</v>
      </c>
      <c r="O652" s="19">
        <f t="shared" si="1031"/>
        <v>-3974403.68</v>
      </c>
      <c r="P652" s="19">
        <f t="shared" si="1031"/>
        <v>-3974403.68</v>
      </c>
      <c r="Q652" s="19">
        <f t="shared" si="1031"/>
        <v>-3974403.68</v>
      </c>
      <c r="R652" s="19">
        <f t="shared" ref="R652" si="1032">Q653</f>
        <v>-3974403.68</v>
      </c>
      <c r="S652" s="19">
        <f t="shared" ref="S652" si="1033">R653</f>
        <v>-3974403.68</v>
      </c>
      <c r="T652" s="19">
        <f t="shared" ref="T652" si="1034">S653</f>
        <v>-3974403.68</v>
      </c>
      <c r="U652" s="19">
        <f t="shared" ref="U652" si="1035">T653</f>
        <v>-3974403.68</v>
      </c>
      <c r="V652" s="19">
        <f t="shared" ref="V652" si="1036">U653</f>
        <v>-3974403.68</v>
      </c>
      <c r="W652" s="19">
        <f t="shared" ref="W652" si="1037">V653</f>
        <v>-3974403.68</v>
      </c>
      <c r="X652" s="19">
        <f t="shared" ref="X652" si="1038">W653</f>
        <v>-3974403.68</v>
      </c>
      <c r="Y652" s="19">
        <f t="shared" ref="Y652" si="1039">X653</f>
        <v>-3974403.68</v>
      </c>
      <c r="Z652" s="19">
        <f t="shared" ref="Z652" si="1040">Y653</f>
        <v>-3974403.68</v>
      </c>
      <c r="AA652" s="19">
        <f t="shared" ref="AA652" si="1041">Z653</f>
        <v>-3974403.68</v>
      </c>
      <c r="AB652" s="19">
        <f t="shared" ref="AB652" si="1042">AA653</f>
        <v>-3974403.68</v>
      </c>
      <c r="AC652" s="19">
        <f t="shared" ref="AC652" si="1043">AB653</f>
        <v>-3974403.68</v>
      </c>
      <c r="AD652" s="19">
        <f t="shared" ref="AD652" si="1044">AC653</f>
        <v>-3974403.68</v>
      </c>
      <c r="AE652" s="19">
        <f t="shared" ref="AE652" si="1045">AD653</f>
        <v>-3974403.68</v>
      </c>
      <c r="AF652" s="19">
        <f t="shared" ref="AF652" si="1046">AE653</f>
        <v>-3974403.68</v>
      </c>
      <c r="AG652" s="5"/>
      <c r="AH652" s="5"/>
      <c r="AI652" s="5"/>
      <c r="AJ652" s="5"/>
      <c r="AK652" s="5"/>
      <c r="AL652" s="5"/>
      <c r="AM652" s="5"/>
      <c r="AN652" s="5"/>
      <c r="AO652" s="5"/>
      <c r="AP652" s="5"/>
    </row>
    <row r="653" spans="2:42" ht="30" x14ac:dyDescent="0.25">
      <c r="B653" s="23" t="s">
        <v>89</v>
      </c>
      <c r="C653" s="19">
        <f>C651+C652</f>
        <v>-361309.42545454548</v>
      </c>
      <c r="D653" s="19">
        <f t="shared" ref="D653:G653" si="1047">D651+D652</f>
        <v>-3974403.68</v>
      </c>
      <c r="E653" s="19">
        <f t="shared" si="1047"/>
        <v>-3974403.68</v>
      </c>
      <c r="F653" s="19">
        <f t="shared" si="1047"/>
        <v>-3974403.68</v>
      </c>
      <c r="G653" s="19">
        <f t="shared" si="1047"/>
        <v>-3974403.68</v>
      </c>
      <c r="H653" s="19">
        <f t="shared" ref="H653" si="1048">H651+H652</f>
        <v>-3974403.68</v>
      </c>
      <c r="I653" s="19">
        <f t="shared" ref="I653" si="1049">I651+I652</f>
        <v>-3974403.68</v>
      </c>
      <c r="J653" s="19">
        <f t="shared" ref="J653:K653" si="1050">J651+J652</f>
        <v>-3974403.68</v>
      </c>
      <c r="K653" s="19">
        <f t="shared" si="1050"/>
        <v>-3974403.68</v>
      </c>
      <c r="L653" s="19">
        <f t="shared" ref="L653" si="1051">L651+L652</f>
        <v>-3974403.68</v>
      </c>
      <c r="M653" s="19">
        <f t="shared" ref="M653" si="1052">M651+M652</f>
        <v>-3974403.68</v>
      </c>
      <c r="N653" s="19">
        <f t="shared" ref="N653:O653" si="1053">N651+N652</f>
        <v>-3974403.68</v>
      </c>
      <c r="O653" s="19">
        <f t="shared" si="1053"/>
        <v>-3974403.68</v>
      </c>
      <c r="P653" s="19">
        <f t="shared" ref="P653" si="1054">P651+P652</f>
        <v>-3974403.68</v>
      </c>
      <c r="Q653" s="19">
        <f t="shared" ref="Q653:AF653" si="1055">Q651+Q652</f>
        <v>-3974403.68</v>
      </c>
      <c r="R653" s="19">
        <f t="shared" si="1055"/>
        <v>-3974403.68</v>
      </c>
      <c r="S653" s="19">
        <f t="shared" si="1055"/>
        <v>-3974403.68</v>
      </c>
      <c r="T653" s="19">
        <f t="shared" si="1055"/>
        <v>-3974403.68</v>
      </c>
      <c r="U653" s="19">
        <f t="shared" si="1055"/>
        <v>-3974403.68</v>
      </c>
      <c r="V653" s="19">
        <f t="shared" si="1055"/>
        <v>-3974403.68</v>
      </c>
      <c r="W653" s="19">
        <f t="shared" si="1055"/>
        <v>-3974403.68</v>
      </c>
      <c r="X653" s="19">
        <f t="shared" si="1055"/>
        <v>-3974403.68</v>
      </c>
      <c r="Y653" s="19">
        <f t="shared" si="1055"/>
        <v>-3974403.68</v>
      </c>
      <c r="Z653" s="19">
        <f t="shared" si="1055"/>
        <v>-3974403.68</v>
      </c>
      <c r="AA653" s="19">
        <f t="shared" si="1055"/>
        <v>-3974403.68</v>
      </c>
      <c r="AB653" s="19">
        <f t="shared" si="1055"/>
        <v>-3974403.68</v>
      </c>
      <c r="AC653" s="19">
        <f t="shared" si="1055"/>
        <v>-3974403.68</v>
      </c>
      <c r="AD653" s="19">
        <f t="shared" si="1055"/>
        <v>-3974403.68</v>
      </c>
      <c r="AE653" s="19">
        <f t="shared" si="1055"/>
        <v>-3974403.68</v>
      </c>
      <c r="AF653" s="19">
        <f t="shared" si="1055"/>
        <v>-3974403.68</v>
      </c>
      <c r="AG653" s="5"/>
      <c r="AH653" s="5"/>
      <c r="AI653" s="5"/>
      <c r="AJ653" s="5"/>
      <c r="AK653" s="5"/>
      <c r="AL653" s="5"/>
      <c r="AM653" s="5"/>
      <c r="AN653" s="5"/>
      <c r="AO653" s="5"/>
      <c r="AP653" s="5"/>
    </row>
    <row r="654" spans="2:42" ht="15" x14ac:dyDescent="0.25">
      <c r="B654" s="5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5"/>
      <c r="AH654" s="5"/>
      <c r="AI654" s="5"/>
      <c r="AJ654" s="5"/>
      <c r="AK654" s="5"/>
      <c r="AL654" s="5"/>
      <c r="AM654" s="5"/>
      <c r="AN654" s="5"/>
      <c r="AO654" s="5"/>
      <c r="AP654" s="5"/>
    </row>
    <row r="655" spans="2:42" ht="15" x14ac:dyDescent="0.25">
      <c r="B655" s="4" t="s">
        <v>226</v>
      </c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</row>
    <row r="656" spans="2:42" ht="15" x14ac:dyDescent="0.25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</row>
    <row r="657" spans="2:42" ht="30" x14ac:dyDescent="0.25">
      <c r="B657" s="32" t="s">
        <v>133</v>
      </c>
      <c r="C657" s="7" t="str">
        <f>założenia!C17</f>
        <v>Rok n
2015</v>
      </c>
      <c r="D657" s="7" t="str">
        <f>założenia!D17</f>
        <v>Rok n+1
2016</v>
      </c>
      <c r="E657" s="7" t="str">
        <f>założenia!E17</f>
        <v>Rok n+2
2017</v>
      </c>
      <c r="F657" s="7" t="str">
        <f>założenia!F17</f>
        <v>Rok n+3
2018</v>
      </c>
      <c r="G657" s="7" t="str">
        <f>założenia!G17</f>
        <v>Rok n+4
2019</v>
      </c>
      <c r="H657" s="7" t="str">
        <f>założenia!H17</f>
        <v>Rok n+5
2020</v>
      </c>
      <c r="I657" s="7" t="str">
        <f>założenia!I17</f>
        <v>Rok n+6
2021</v>
      </c>
      <c r="J657" s="7" t="str">
        <f>założenia!J17</f>
        <v>Rok n+7
2022</v>
      </c>
      <c r="K657" s="7" t="str">
        <f>założenia!K17</f>
        <v>Rok n+8
2023</v>
      </c>
      <c r="L657" s="7" t="str">
        <f>założenia!L17</f>
        <v>Rok n+9
2024</v>
      </c>
      <c r="M657" s="7" t="str">
        <f>założenia!M17</f>
        <v>Rok n+10
2025</v>
      </c>
      <c r="N657" s="7" t="str">
        <f>założenia!N17</f>
        <v>Rok n+11
2026</v>
      </c>
      <c r="O657" s="7" t="str">
        <f>założenia!O17</f>
        <v>Rok n+12
2027</v>
      </c>
      <c r="P657" s="7" t="str">
        <f>założenia!P17</f>
        <v>Rok n+13
2028</v>
      </c>
      <c r="Q657" s="7" t="str">
        <f>założenia!Q17</f>
        <v>Rok n+14
2029</v>
      </c>
      <c r="R657" s="7" t="str">
        <f>założenia!R17</f>
        <v>Rok n+15
2030</v>
      </c>
      <c r="S657" s="7" t="str">
        <f>założenia!S17</f>
        <v>Rok n+16
2031</v>
      </c>
      <c r="T657" s="7" t="str">
        <f>założenia!T17</f>
        <v>Rok n+17
2032</v>
      </c>
      <c r="U657" s="7" t="str">
        <f>założenia!U17</f>
        <v>Rok n+18
2033</v>
      </c>
      <c r="V657" s="7" t="str">
        <f>założenia!V17</f>
        <v>Rok n+19
2034</v>
      </c>
      <c r="W657" s="7" t="str">
        <f>założenia!W17</f>
        <v>Rok n+20
2035</v>
      </c>
      <c r="X657" s="7" t="str">
        <f>założenia!X17</f>
        <v>Rok n+21
2036</v>
      </c>
      <c r="Y657" s="7" t="str">
        <f>założenia!Y17</f>
        <v>Rok n+22
2037</v>
      </c>
      <c r="Z657" s="7" t="str">
        <f>założenia!Z17</f>
        <v>Rok n+23
2038</v>
      </c>
      <c r="AA657" s="7" t="str">
        <f>założenia!AA17</f>
        <v>Rok n+24
2039</v>
      </c>
      <c r="AB657" s="7" t="str">
        <f>założenia!AB17</f>
        <v>Rok n+25
2040</v>
      </c>
      <c r="AC657" s="7" t="str">
        <f>założenia!AC17</f>
        <v>Rok n+26
2041</v>
      </c>
      <c r="AD657" s="7" t="str">
        <f>założenia!AD17</f>
        <v>Rok n+27
2042</v>
      </c>
      <c r="AE657" s="7" t="str">
        <f>założenia!AE17</f>
        <v>Rok n+28
2043</v>
      </c>
      <c r="AF657" s="7" t="str">
        <f>założenia!AF17</f>
        <v>Rok n+29
2044</v>
      </c>
      <c r="AG657" s="5"/>
      <c r="AH657" s="5"/>
      <c r="AI657" s="5"/>
      <c r="AJ657" s="5"/>
      <c r="AK657" s="5"/>
      <c r="AL657" s="5"/>
      <c r="AM657" s="5"/>
      <c r="AN657" s="5"/>
      <c r="AO657" s="5"/>
      <c r="AP657" s="5"/>
    </row>
    <row r="658" spans="2:42" ht="30" x14ac:dyDescent="0.25">
      <c r="B658" s="39" t="s">
        <v>58</v>
      </c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5"/>
      <c r="AH658" s="5"/>
      <c r="AI658" s="5"/>
      <c r="AJ658" s="5"/>
      <c r="AK658" s="5"/>
      <c r="AL658" s="5"/>
      <c r="AM658" s="5"/>
      <c r="AN658" s="5"/>
      <c r="AO658" s="5"/>
      <c r="AP658" s="5"/>
    </row>
    <row r="659" spans="2:42" ht="15" x14ac:dyDescent="0.25">
      <c r="B659" s="23" t="s">
        <v>59</v>
      </c>
      <c r="C659" s="19">
        <f t="shared" ref="C659:Q659" si="1056">C196</f>
        <v>8100</v>
      </c>
      <c r="D659" s="19">
        <f t="shared" si="1056"/>
        <v>8100</v>
      </c>
      <c r="E659" s="19">
        <f t="shared" si="1056"/>
        <v>8100</v>
      </c>
      <c r="F659" s="19">
        <f t="shared" si="1056"/>
        <v>8100</v>
      </c>
      <c r="G659" s="19">
        <f t="shared" si="1056"/>
        <v>8100</v>
      </c>
      <c r="H659" s="19">
        <f t="shared" si="1056"/>
        <v>8100</v>
      </c>
      <c r="I659" s="19">
        <f t="shared" si="1056"/>
        <v>8100</v>
      </c>
      <c r="J659" s="19">
        <f t="shared" si="1056"/>
        <v>8100</v>
      </c>
      <c r="K659" s="19">
        <f t="shared" si="1056"/>
        <v>8100</v>
      </c>
      <c r="L659" s="19">
        <f t="shared" si="1056"/>
        <v>8100</v>
      </c>
      <c r="M659" s="19">
        <f t="shared" si="1056"/>
        <v>8100</v>
      </c>
      <c r="N659" s="19">
        <f t="shared" si="1056"/>
        <v>8100</v>
      </c>
      <c r="O659" s="19">
        <f t="shared" si="1056"/>
        <v>8100</v>
      </c>
      <c r="P659" s="19">
        <f t="shared" si="1056"/>
        <v>8100</v>
      </c>
      <c r="Q659" s="19">
        <f t="shared" si="1056"/>
        <v>8100</v>
      </c>
      <c r="R659" s="19">
        <f t="shared" ref="R659:AF659" si="1057">R196</f>
        <v>8100</v>
      </c>
      <c r="S659" s="19">
        <f t="shared" si="1057"/>
        <v>8100</v>
      </c>
      <c r="T659" s="19">
        <f t="shared" si="1057"/>
        <v>8100</v>
      </c>
      <c r="U659" s="19">
        <f t="shared" si="1057"/>
        <v>8100</v>
      </c>
      <c r="V659" s="19">
        <f t="shared" si="1057"/>
        <v>8100</v>
      </c>
      <c r="W659" s="19">
        <f t="shared" si="1057"/>
        <v>8100</v>
      </c>
      <c r="X659" s="19">
        <f t="shared" si="1057"/>
        <v>8100</v>
      </c>
      <c r="Y659" s="19">
        <f t="shared" si="1057"/>
        <v>8100</v>
      </c>
      <c r="Z659" s="19">
        <f t="shared" si="1057"/>
        <v>8100</v>
      </c>
      <c r="AA659" s="19">
        <f t="shared" si="1057"/>
        <v>8100</v>
      </c>
      <c r="AB659" s="19">
        <f t="shared" si="1057"/>
        <v>8100</v>
      </c>
      <c r="AC659" s="19">
        <f t="shared" si="1057"/>
        <v>8100</v>
      </c>
      <c r="AD659" s="19">
        <f t="shared" si="1057"/>
        <v>8100</v>
      </c>
      <c r="AE659" s="19">
        <f t="shared" si="1057"/>
        <v>8100</v>
      </c>
      <c r="AF659" s="19">
        <f t="shared" si="1057"/>
        <v>8100</v>
      </c>
      <c r="AG659" s="5"/>
      <c r="AH659" s="5"/>
      <c r="AI659" s="5"/>
      <c r="AJ659" s="5"/>
      <c r="AK659" s="5"/>
      <c r="AL659" s="5"/>
      <c r="AM659" s="5"/>
      <c r="AN659" s="5"/>
      <c r="AO659" s="5"/>
      <c r="AP659" s="5"/>
    </row>
    <row r="660" spans="2:42" ht="15" x14ac:dyDescent="0.25">
      <c r="B660" s="23" t="s">
        <v>60</v>
      </c>
      <c r="C660" s="19">
        <f>C661+C662+C663+C664+C665</f>
        <v>3199692.8201030931</v>
      </c>
      <c r="D660" s="19">
        <f t="shared" ref="D660:Q660" si="1058">D661+D662+D663+D664+D665</f>
        <v>3199730.1051546396</v>
      </c>
      <c r="E660" s="19">
        <f t="shared" si="1058"/>
        <v>3199715.9715979379</v>
      </c>
      <c r="F660" s="19">
        <f t="shared" si="1058"/>
        <v>3199719.6484161853</v>
      </c>
      <c r="G660" s="19">
        <f t="shared" si="1058"/>
        <v>3199703.5367459627</v>
      </c>
      <c r="H660" s="19">
        <f t="shared" si="1058"/>
        <v>3199700.7130078389</v>
      </c>
      <c r="I660" s="19">
        <f t="shared" si="1058"/>
        <v>3199698.7772442237</v>
      </c>
      <c r="J660" s="19">
        <f t="shared" si="1058"/>
        <v>3199697.3509946903</v>
      </c>
      <c r="K660" s="19">
        <f t="shared" si="1058"/>
        <v>3199695.9474328514</v>
      </c>
      <c r="L660" s="19">
        <f t="shared" si="1058"/>
        <v>3199694.8821877749</v>
      </c>
      <c r="M660" s="19">
        <f t="shared" si="1058"/>
        <v>3199693.4949900643</v>
      </c>
      <c r="N660" s="19">
        <f t="shared" si="1058"/>
        <v>3199691.7470910228</v>
      </c>
      <c r="O660" s="19">
        <f t="shared" si="1058"/>
        <v>3199689.6583724581</v>
      </c>
      <c r="P660" s="19">
        <f t="shared" si="1058"/>
        <v>3199687.1944563719</v>
      </c>
      <c r="Q660" s="19">
        <f t="shared" si="1058"/>
        <v>3199684.7429898097</v>
      </c>
      <c r="R660" s="19">
        <f t="shared" ref="R660:AF660" si="1059">R661+R662+R663+R664+R665</f>
        <v>3199682.088383215</v>
      </c>
      <c r="S660" s="19">
        <f t="shared" si="1059"/>
        <v>3199678.8896414503</v>
      </c>
      <c r="T660" s="19">
        <f t="shared" si="1059"/>
        <v>3199675.1411844003</v>
      </c>
      <c r="U660" s="19">
        <f t="shared" si="1059"/>
        <v>3199670.9950076672</v>
      </c>
      <c r="V660" s="19">
        <f t="shared" si="1059"/>
        <v>3199666.1591317989</v>
      </c>
      <c r="W660" s="19">
        <f t="shared" si="1059"/>
        <v>3199660.8795565614</v>
      </c>
      <c r="X660" s="19">
        <f t="shared" si="1059"/>
        <v>3199654.553142908</v>
      </c>
      <c r="Y660" s="19">
        <f t="shared" si="1059"/>
        <v>3199647.8090515281</v>
      </c>
      <c r="Z660" s="19">
        <f t="shared" si="1059"/>
        <v>3199640.2772946614</v>
      </c>
      <c r="AA660" s="19">
        <f t="shared" si="1059"/>
        <v>3199632.1954321084</v>
      </c>
      <c r="AB660" s="19">
        <f t="shared" si="1059"/>
        <v>3199623.8487722483</v>
      </c>
      <c r="AC660" s="19">
        <f t="shared" si="1059"/>
        <v>3199614.8992327163</v>
      </c>
      <c r="AD660" s="19">
        <f t="shared" si="1059"/>
        <v>3199605.8327576243</v>
      </c>
      <c r="AE660" s="19">
        <f t="shared" si="1059"/>
        <v>3199595.986116075</v>
      </c>
      <c r="AF660" s="19">
        <f t="shared" si="1059"/>
        <v>3199586.3613293869</v>
      </c>
      <c r="AG660" s="5"/>
      <c r="AH660" s="5"/>
      <c r="AI660" s="5"/>
      <c r="AJ660" s="5"/>
      <c r="AK660" s="5"/>
      <c r="AL660" s="5"/>
      <c r="AM660" s="5"/>
      <c r="AN660" s="5"/>
      <c r="AO660" s="5"/>
      <c r="AP660" s="5"/>
    </row>
    <row r="661" spans="2:42" ht="15" x14ac:dyDescent="0.25">
      <c r="B661" s="8" t="s">
        <v>61</v>
      </c>
      <c r="C661" s="16">
        <f>założenia!$C79+założenia!$C87</f>
        <v>3200000</v>
      </c>
      <c r="D661" s="16">
        <f>założenia!$C79+założenia!$C87</f>
        <v>3200000</v>
      </c>
      <c r="E661" s="16">
        <f>założenia!$C79+założenia!$C87</f>
        <v>3200000</v>
      </c>
      <c r="F661" s="16">
        <f>założenia!$C79+założenia!$C87</f>
        <v>3200000</v>
      </c>
      <c r="G661" s="16">
        <f>założenia!$C79+założenia!$C87</f>
        <v>3200000</v>
      </c>
      <c r="H661" s="16">
        <f>założenia!$C79+założenia!$C87</f>
        <v>3200000</v>
      </c>
      <c r="I661" s="16">
        <f>założenia!$C79+założenia!$C87</f>
        <v>3200000</v>
      </c>
      <c r="J661" s="16">
        <f>założenia!$C79+założenia!$C87</f>
        <v>3200000</v>
      </c>
      <c r="K661" s="16">
        <f>założenia!$C79+założenia!$C87</f>
        <v>3200000</v>
      </c>
      <c r="L661" s="16">
        <f>założenia!$C79+założenia!$C87</f>
        <v>3200000</v>
      </c>
      <c r="M661" s="16">
        <f>założenia!$C79+założenia!$C87</f>
        <v>3200000</v>
      </c>
      <c r="N661" s="16">
        <f>założenia!$C79+założenia!$C87</f>
        <v>3200000</v>
      </c>
      <c r="O661" s="16">
        <f>założenia!$C79+założenia!$C87</f>
        <v>3200000</v>
      </c>
      <c r="P661" s="16">
        <f>założenia!$C79+założenia!$C87</f>
        <v>3200000</v>
      </c>
      <c r="Q661" s="16">
        <f>założenia!$C79+założenia!$C87</f>
        <v>3200000</v>
      </c>
      <c r="R661" s="16">
        <f>założenia!$C79+założenia!$C87</f>
        <v>3200000</v>
      </c>
      <c r="S661" s="16">
        <f>założenia!$C79+założenia!$C87</f>
        <v>3200000</v>
      </c>
      <c r="T661" s="16">
        <f>założenia!$C79+założenia!$C87</f>
        <v>3200000</v>
      </c>
      <c r="U661" s="16">
        <f>założenia!$C79+założenia!$C87</f>
        <v>3200000</v>
      </c>
      <c r="V661" s="16">
        <f>założenia!$C79+założenia!$C87</f>
        <v>3200000</v>
      </c>
      <c r="W661" s="16">
        <f>założenia!$C79+założenia!$C87</f>
        <v>3200000</v>
      </c>
      <c r="X661" s="16">
        <f>założenia!$C79+założenia!$C87</f>
        <v>3200000</v>
      </c>
      <c r="Y661" s="16">
        <f>założenia!$C79+założenia!$C87</f>
        <v>3200000</v>
      </c>
      <c r="Z661" s="16">
        <f>założenia!$C79+założenia!$C87</f>
        <v>3200000</v>
      </c>
      <c r="AA661" s="16">
        <f>założenia!$C79+założenia!$C87</f>
        <v>3200000</v>
      </c>
      <c r="AB661" s="16">
        <f>założenia!$C79+założenia!$C87</f>
        <v>3200000</v>
      </c>
      <c r="AC661" s="16">
        <f>założenia!$C79+założenia!$C87</f>
        <v>3200000</v>
      </c>
      <c r="AD661" s="16">
        <f>założenia!$C79+założenia!$C87</f>
        <v>3200000</v>
      </c>
      <c r="AE661" s="16">
        <f>założenia!$C79+założenia!$C87</f>
        <v>3200000</v>
      </c>
      <c r="AF661" s="16">
        <f>założenia!$C79+założenia!$C87</f>
        <v>3200000</v>
      </c>
      <c r="AG661" s="5"/>
      <c r="AH661" s="5"/>
      <c r="AI661" s="5"/>
      <c r="AJ661" s="5"/>
      <c r="AK661" s="5"/>
      <c r="AL661" s="5"/>
      <c r="AM661" s="5"/>
      <c r="AN661" s="5"/>
      <c r="AO661" s="5"/>
      <c r="AP661" s="5"/>
    </row>
    <row r="662" spans="2:42" ht="15" x14ac:dyDescent="0.25">
      <c r="B662" s="8" t="s">
        <v>62</v>
      </c>
      <c r="C662" s="16">
        <f>założenia!C231-C374</f>
        <v>-511.96649484536465</v>
      </c>
      <c r="D662" s="16">
        <f t="shared" ref="D662:Q662" si="1060">C374-D374</f>
        <v>-449.82474226804334</v>
      </c>
      <c r="E662" s="16">
        <f t="shared" si="1060"/>
        <v>-473.38067010308441</v>
      </c>
      <c r="F662" s="16">
        <f t="shared" si="1060"/>
        <v>-467.25263969072694</v>
      </c>
      <c r="G662" s="16">
        <f t="shared" si="1060"/>
        <v>-494.10542339587118</v>
      </c>
      <c r="H662" s="16">
        <f t="shared" si="1060"/>
        <v>-498.81165360147861</v>
      </c>
      <c r="I662" s="16">
        <f t="shared" si="1060"/>
        <v>-502.03792629406962</v>
      </c>
      <c r="J662" s="16">
        <f t="shared" si="1060"/>
        <v>-504.41500884885318</v>
      </c>
      <c r="K662" s="16">
        <f t="shared" si="1060"/>
        <v>-506.75427858117473</v>
      </c>
      <c r="L662" s="16">
        <f t="shared" si="1060"/>
        <v>-508.52968704122759</v>
      </c>
      <c r="M662" s="16">
        <f t="shared" si="1060"/>
        <v>-510.84168322684855</v>
      </c>
      <c r="N662" s="16">
        <f t="shared" si="1060"/>
        <v>-513.75484829532797</v>
      </c>
      <c r="O662" s="16">
        <f t="shared" si="1060"/>
        <v>-517.23604590327159</v>
      </c>
      <c r="P662" s="16">
        <f t="shared" si="1060"/>
        <v>-521.34257271434035</v>
      </c>
      <c r="Q662" s="16">
        <f t="shared" si="1060"/>
        <v>-525.4283503173574</v>
      </c>
      <c r="R662" s="16">
        <f t="shared" ref="R662:R663" si="1061">Q374-R374</f>
        <v>-529.85269464169687</v>
      </c>
      <c r="S662" s="16">
        <f t="shared" ref="S662:S663" si="1062">R374-S374</f>
        <v>-535.1839309164061</v>
      </c>
      <c r="T662" s="16">
        <f t="shared" ref="T662:T663" si="1063">S374-T374</f>
        <v>-541.43135933260055</v>
      </c>
      <c r="U662" s="16">
        <f t="shared" ref="U662:U663" si="1064">T374-U374</f>
        <v>-548.34165388873225</v>
      </c>
      <c r="V662" s="16">
        <f t="shared" ref="V662:V663" si="1065">U374-V374</f>
        <v>-556.40144700176461</v>
      </c>
      <c r="W662" s="16">
        <f t="shared" ref="W662:W663" si="1066">V374-W374</f>
        <v>-565.20073906418838</v>
      </c>
      <c r="X662" s="16">
        <f t="shared" ref="X662:X663" si="1067">W374-X374</f>
        <v>-575.74476181984937</v>
      </c>
      <c r="Y662" s="16">
        <f t="shared" ref="Y662:Y663" si="1068">X374-Y374</f>
        <v>-586.98491411987197</v>
      </c>
      <c r="Z662" s="16">
        <f t="shared" ref="Z662:Z663" si="1069">Y374-Z374</f>
        <v>-599.5378422306967</v>
      </c>
      <c r="AA662" s="16">
        <f t="shared" ref="AA662:AA663" si="1070">Z374-AA374</f>
        <v>-613.00761315335694</v>
      </c>
      <c r="AB662" s="16">
        <f t="shared" ref="AB662:AB663" si="1071">AA374-AB374</f>
        <v>-626.91871291959251</v>
      </c>
      <c r="AC662" s="16">
        <f t="shared" ref="AC662:AC663" si="1072">AB374-AC374</f>
        <v>-641.83461213907867</v>
      </c>
      <c r="AD662" s="16">
        <f t="shared" ref="AD662:AD663" si="1073">AC374-AD374</f>
        <v>-656.94540395937656</v>
      </c>
      <c r="AE662" s="16">
        <f t="shared" ref="AE662:AE663" si="1074">AD374-AE374</f>
        <v>-673.35647320840508</v>
      </c>
      <c r="AF662" s="16">
        <f t="shared" ref="AF662:AF663" si="1075">AE374-AF374</f>
        <v>-689.39778435511107</v>
      </c>
      <c r="AG662" s="5"/>
      <c r="AH662" s="5"/>
      <c r="AI662" s="5"/>
      <c r="AJ662" s="5"/>
      <c r="AK662" s="5"/>
      <c r="AL662" s="5"/>
      <c r="AM662" s="5"/>
      <c r="AN662" s="5"/>
      <c r="AO662" s="5"/>
      <c r="AP662" s="5"/>
    </row>
    <row r="663" spans="2:42" ht="15" x14ac:dyDescent="0.25">
      <c r="B663" s="8" t="s">
        <v>63</v>
      </c>
      <c r="C663" s="16">
        <f>założenia!C232-C375</f>
        <v>-819.14639175258344</v>
      </c>
      <c r="D663" s="16">
        <f t="shared" ref="D663:Q663" si="1076">C375-D375</f>
        <v>-719.71958762886061</v>
      </c>
      <c r="E663" s="16">
        <f t="shared" si="1076"/>
        <v>-757.40907216495543</v>
      </c>
      <c r="F663" s="16">
        <f t="shared" si="1076"/>
        <v>-747.60422350514273</v>
      </c>
      <c r="G663" s="16">
        <f t="shared" si="1076"/>
        <v>-790.56867743340263</v>
      </c>
      <c r="H663" s="16">
        <f t="shared" si="1076"/>
        <v>-798.09864576236578</v>
      </c>
      <c r="I663" s="16">
        <f t="shared" si="1076"/>
        <v>-803.26068207049684</v>
      </c>
      <c r="J663" s="16">
        <f t="shared" si="1076"/>
        <v>-807.06401415818254</v>
      </c>
      <c r="K663" s="16">
        <f t="shared" si="1076"/>
        <v>-810.80684572986502</v>
      </c>
      <c r="L663" s="16">
        <f t="shared" si="1076"/>
        <v>-813.64749926597869</v>
      </c>
      <c r="M663" s="16">
        <f t="shared" si="1076"/>
        <v>-817.34669316295185</v>
      </c>
      <c r="N663" s="16">
        <f t="shared" si="1076"/>
        <v>-822.00775727252767</v>
      </c>
      <c r="O663" s="16">
        <f t="shared" si="1076"/>
        <v>-827.57767344523745</v>
      </c>
      <c r="P663" s="16">
        <f t="shared" si="1076"/>
        <v>-834.14811634294165</v>
      </c>
      <c r="Q663" s="16">
        <f t="shared" si="1076"/>
        <v>-840.68536050776311</v>
      </c>
      <c r="R663" s="16">
        <f t="shared" si="1061"/>
        <v>-847.76431142672664</v>
      </c>
      <c r="S663" s="16">
        <f t="shared" si="1062"/>
        <v>-856.29428946625558</v>
      </c>
      <c r="T663" s="16">
        <f t="shared" si="1063"/>
        <v>-866.29017493214633</v>
      </c>
      <c r="U663" s="16">
        <f t="shared" si="1064"/>
        <v>-877.34664622198034</v>
      </c>
      <c r="V663" s="16">
        <f t="shared" si="1065"/>
        <v>-890.24231520280591</v>
      </c>
      <c r="W663" s="16">
        <f t="shared" si="1066"/>
        <v>-904.32118250271014</v>
      </c>
      <c r="X663" s="16">
        <f t="shared" si="1067"/>
        <v>-921.19161891174736</v>
      </c>
      <c r="Y663" s="16">
        <f t="shared" si="1068"/>
        <v>-939.17586259181553</v>
      </c>
      <c r="Z663" s="16">
        <f t="shared" si="1069"/>
        <v>-959.26054756912345</v>
      </c>
      <c r="AA663" s="16">
        <f t="shared" si="1070"/>
        <v>-980.81218104535947</v>
      </c>
      <c r="AB663" s="16">
        <f t="shared" si="1071"/>
        <v>-1003.0699406713393</v>
      </c>
      <c r="AC663" s="16">
        <f t="shared" si="1072"/>
        <v>-1026.9353794225317</v>
      </c>
      <c r="AD663" s="16">
        <f t="shared" si="1073"/>
        <v>-1051.1126463350083</v>
      </c>
      <c r="AE663" s="16">
        <f t="shared" si="1074"/>
        <v>-1077.3703571334481</v>
      </c>
      <c r="AF663" s="16">
        <f t="shared" si="1075"/>
        <v>-1103.036454968169</v>
      </c>
      <c r="AG663" s="5"/>
      <c r="AH663" s="5"/>
      <c r="AI663" s="5"/>
      <c r="AJ663" s="5"/>
      <c r="AK663" s="5"/>
      <c r="AL663" s="5"/>
      <c r="AM663" s="5"/>
      <c r="AN663" s="5"/>
      <c r="AO663" s="5"/>
      <c r="AP663" s="5"/>
    </row>
    <row r="664" spans="2:42" ht="45" x14ac:dyDescent="0.25">
      <c r="B664" s="8" t="s">
        <v>64</v>
      </c>
      <c r="C664" s="16">
        <f>C391-założenia!C248</f>
        <v>1023.9329896907293</v>
      </c>
      <c r="D664" s="16">
        <f t="shared" ref="D664:Q664" si="1077">D391-C391</f>
        <v>899.64948453608667</v>
      </c>
      <c r="E664" s="16">
        <f t="shared" si="1077"/>
        <v>946.76134020616882</v>
      </c>
      <c r="F664" s="16">
        <f t="shared" si="1077"/>
        <v>934.50527938145387</v>
      </c>
      <c r="G664" s="16">
        <f t="shared" si="1077"/>
        <v>988.21084679174237</v>
      </c>
      <c r="H664" s="16">
        <f t="shared" si="1077"/>
        <v>997.62330720295722</v>
      </c>
      <c r="I664" s="16">
        <f t="shared" si="1077"/>
        <v>1004.0758525881392</v>
      </c>
      <c r="J664" s="16">
        <f t="shared" si="1077"/>
        <v>1008.8300176977064</v>
      </c>
      <c r="K664" s="16">
        <f t="shared" si="1077"/>
        <v>1013.5085571623495</v>
      </c>
      <c r="L664" s="16">
        <f t="shared" si="1077"/>
        <v>1017.0593740824552</v>
      </c>
      <c r="M664" s="16">
        <f t="shared" si="1077"/>
        <v>1021.6833664536971</v>
      </c>
      <c r="N664" s="16">
        <f t="shared" si="1077"/>
        <v>1027.5096965906559</v>
      </c>
      <c r="O664" s="16">
        <f t="shared" si="1077"/>
        <v>1034.4720918065432</v>
      </c>
      <c r="P664" s="16">
        <f t="shared" si="1077"/>
        <v>1042.6851454286807</v>
      </c>
      <c r="Q664" s="16">
        <f t="shared" si="1077"/>
        <v>1050.8567006347148</v>
      </c>
      <c r="R664" s="16">
        <f t="shared" ref="R664" si="1078">R391-Q391</f>
        <v>1059.7053892833937</v>
      </c>
      <c r="S664" s="16">
        <f t="shared" ref="S664" si="1079">S391-R391</f>
        <v>1070.3678618328122</v>
      </c>
      <c r="T664" s="16">
        <f t="shared" ref="T664" si="1080">T391-S391</f>
        <v>1082.8627186652011</v>
      </c>
      <c r="U664" s="16">
        <f t="shared" ref="U664" si="1081">U391-T391</f>
        <v>1096.6833077774645</v>
      </c>
      <c r="V664" s="16">
        <f t="shared" ref="V664" si="1082">V391-U391</f>
        <v>1112.8028940035292</v>
      </c>
      <c r="W664" s="16">
        <f t="shared" ref="W664" si="1083">W391-V391</f>
        <v>1130.4014781283768</v>
      </c>
      <c r="X664" s="16">
        <f t="shared" ref="X664" si="1084">X391-W391</f>
        <v>1151.4895236396987</v>
      </c>
      <c r="Y664" s="16">
        <f t="shared" ref="Y664" si="1085">Y391-X391</f>
        <v>1173.9698282397439</v>
      </c>
      <c r="Z664" s="16">
        <f t="shared" ref="Z664" si="1086">Z391-Y391</f>
        <v>1199.0756844613934</v>
      </c>
      <c r="AA664" s="16">
        <f t="shared" ref="AA664" si="1087">AA391-Z391</f>
        <v>1226.0152263067139</v>
      </c>
      <c r="AB664" s="16">
        <f t="shared" ref="AB664" si="1088">AB391-AA391</f>
        <v>1253.837425839185</v>
      </c>
      <c r="AC664" s="16">
        <f t="shared" ref="AC664" si="1089">AC391-AB391</f>
        <v>1283.6692242781573</v>
      </c>
      <c r="AD664" s="16">
        <f t="shared" ref="AD664" si="1090">AD391-AC391</f>
        <v>1313.8908079187531</v>
      </c>
      <c r="AE664" s="16">
        <f t="shared" ref="AE664" si="1091">AE391-AD391</f>
        <v>1346.7129464168102</v>
      </c>
      <c r="AF664" s="16">
        <f t="shared" ref="AF664" si="1092">AF391-AE391</f>
        <v>1378.7955687102221</v>
      </c>
      <c r="AG664" s="5"/>
      <c r="AH664" s="5"/>
      <c r="AI664" s="5"/>
      <c r="AJ664" s="5"/>
      <c r="AK664" s="5"/>
      <c r="AL664" s="5"/>
      <c r="AM664" s="5"/>
      <c r="AN664" s="5"/>
      <c r="AO664" s="5"/>
      <c r="AP664" s="5"/>
    </row>
    <row r="665" spans="2:42" ht="15" x14ac:dyDescent="0.25">
      <c r="B665" s="8" t="s">
        <v>65</v>
      </c>
      <c r="C665" s="16">
        <v>0</v>
      </c>
      <c r="D665" s="16">
        <v>0</v>
      </c>
      <c r="E665" s="16">
        <v>0</v>
      </c>
      <c r="F665" s="16">
        <v>0</v>
      </c>
      <c r="G665" s="16">
        <v>0</v>
      </c>
      <c r="H665" s="16"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  <c r="V665" s="16">
        <v>0</v>
      </c>
      <c r="W665" s="16">
        <v>0</v>
      </c>
      <c r="X665" s="16">
        <v>0</v>
      </c>
      <c r="Y665" s="16">
        <v>0</v>
      </c>
      <c r="Z665" s="16">
        <v>0</v>
      </c>
      <c r="AA665" s="16">
        <v>0</v>
      </c>
      <c r="AB665" s="16">
        <v>0</v>
      </c>
      <c r="AC665" s="16">
        <v>0</v>
      </c>
      <c r="AD665" s="16">
        <v>0</v>
      </c>
      <c r="AE665" s="16">
        <v>0</v>
      </c>
      <c r="AF665" s="16">
        <v>0</v>
      </c>
      <c r="AG665" s="5"/>
      <c r="AH665" s="5"/>
      <c r="AI665" s="5"/>
      <c r="AJ665" s="5"/>
      <c r="AK665" s="5"/>
      <c r="AL665" s="5"/>
      <c r="AM665" s="5"/>
      <c r="AN665" s="5"/>
      <c r="AO665" s="5"/>
      <c r="AP665" s="5"/>
    </row>
    <row r="666" spans="2:42" ht="30" x14ac:dyDescent="0.25">
      <c r="B666" s="23" t="s">
        <v>66</v>
      </c>
      <c r="C666" s="19">
        <f>C659+C660</f>
        <v>3207792.8201030931</v>
      </c>
      <c r="D666" s="19">
        <f t="shared" ref="D666:Q666" si="1093">D659+D660</f>
        <v>3207830.1051546396</v>
      </c>
      <c r="E666" s="19">
        <f t="shared" si="1093"/>
        <v>3207815.9715979379</v>
      </c>
      <c r="F666" s="19">
        <f t="shared" si="1093"/>
        <v>3207819.6484161853</v>
      </c>
      <c r="G666" s="19">
        <f t="shared" si="1093"/>
        <v>3207803.5367459627</v>
      </c>
      <c r="H666" s="19">
        <f t="shared" si="1093"/>
        <v>3207800.7130078389</v>
      </c>
      <c r="I666" s="19">
        <f t="shared" si="1093"/>
        <v>3207798.7772442237</v>
      </c>
      <c r="J666" s="19">
        <f t="shared" si="1093"/>
        <v>3207797.3509946903</v>
      </c>
      <c r="K666" s="19">
        <f t="shared" si="1093"/>
        <v>3207795.9474328514</v>
      </c>
      <c r="L666" s="19">
        <f t="shared" si="1093"/>
        <v>3207794.8821877749</v>
      </c>
      <c r="M666" s="19">
        <f t="shared" si="1093"/>
        <v>3207793.4949900643</v>
      </c>
      <c r="N666" s="19">
        <f t="shared" si="1093"/>
        <v>3207791.7470910228</v>
      </c>
      <c r="O666" s="19">
        <f t="shared" si="1093"/>
        <v>3207789.6583724581</v>
      </c>
      <c r="P666" s="19">
        <f t="shared" si="1093"/>
        <v>3207787.1944563719</v>
      </c>
      <c r="Q666" s="19">
        <f t="shared" si="1093"/>
        <v>3207784.7429898097</v>
      </c>
      <c r="R666" s="19">
        <f t="shared" ref="R666:AF666" si="1094">R659+R660</f>
        <v>3207782.088383215</v>
      </c>
      <c r="S666" s="19">
        <f t="shared" si="1094"/>
        <v>3207778.8896414503</v>
      </c>
      <c r="T666" s="19">
        <f t="shared" si="1094"/>
        <v>3207775.1411844003</v>
      </c>
      <c r="U666" s="19">
        <f t="shared" si="1094"/>
        <v>3207770.9950076672</v>
      </c>
      <c r="V666" s="19">
        <f t="shared" si="1094"/>
        <v>3207766.1591317989</v>
      </c>
      <c r="W666" s="19">
        <f t="shared" si="1094"/>
        <v>3207760.8795565614</v>
      </c>
      <c r="X666" s="19">
        <f t="shared" si="1094"/>
        <v>3207754.553142908</v>
      </c>
      <c r="Y666" s="19">
        <f t="shared" si="1094"/>
        <v>3207747.8090515281</v>
      </c>
      <c r="Z666" s="19">
        <f t="shared" si="1094"/>
        <v>3207740.2772946614</v>
      </c>
      <c r="AA666" s="19">
        <f t="shared" si="1094"/>
        <v>3207732.1954321084</v>
      </c>
      <c r="AB666" s="19">
        <f t="shared" si="1094"/>
        <v>3207723.8487722483</v>
      </c>
      <c r="AC666" s="19">
        <f t="shared" si="1094"/>
        <v>3207714.8992327163</v>
      </c>
      <c r="AD666" s="19">
        <f t="shared" si="1094"/>
        <v>3207705.8327576243</v>
      </c>
      <c r="AE666" s="19">
        <f t="shared" si="1094"/>
        <v>3207695.986116075</v>
      </c>
      <c r="AF666" s="19">
        <f t="shared" si="1094"/>
        <v>3207686.3613293869</v>
      </c>
      <c r="AG666" s="5"/>
      <c r="AH666" s="5"/>
      <c r="AI666" s="5"/>
      <c r="AJ666" s="5"/>
      <c r="AK666" s="5"/>
      <c r="AL666" s="5"/>
      <c r="AM666" s="5"/>
      <c r="AN666" s="5"/>
      <c r="AO666" s="5"/>
      <c r="AP666" s="5"/>
    </row>
    <row r="667" spans="2:42" ht="30" x14ac:dyDescent="0.25">
      <c r="B667" s="24" t="s">
        <v>67</v>
      </c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5"/>
      <c r="AH667" s="5"/>
      <c r="AI667" s="5"/>
      <c r="AJ667" s="5"/>
      <c r="AK667" s="5"/>
      <c r="AL667" s="5"/>
      <c r="AM667" s="5"/>
      <c r="AN667" s="5"/>
      <c r="AO667" s="5"/>
      <c r="AP667" s="5"/>
    </row>
    <row r="668" spans="2:42" ht="15" x14ac:dyDescent="0.25">
      <c r="B668" s="23" t="s">
        <v>68</v>
      </c>
      <c r="C668" s="19">
        <f>C669+C670+C671</f>
        <v>0</v>
      </c>
      <c r="D668" s="19">
        <f t="shared" ref="D668:Q668" si="1095">D669+D670+D671</f>
        <v>0</v>
      </c>
      <c r="E668" s="19">
        <f t="shared" si="1095"/>
        <v>0</v>
      </c>
      <c r="F668" s="19">
        <f t="shared" si="1095"/>
        <v>0</v>
      </c>
      <c r="G668" s="19">
        <f t="shared" si="1095"/>
        <v>0</v>
      </c>
      <c r="H668" s="19">
        <f t="shared" si="1095"/>
        <v>0</v>
      </c>
      <c r="I668" s="19">
        <f t="shared" si="1095"/>
        <v>0</v>
      </c>
      <c r="J668" s="19">
        <f t="shared" si="1095"/>
        <v>0</v>
      </c>
      <c r="K668" s="19">
        <f t="shared" si="1095"/>
        <v>0</v>
      </c>
      <c r="L668" s="19">
        <f t="shared" si="1095"/>
        <v>0</v>
      </c>
      <c r="M668" s="19">
        <f t="shared" si="1095"/>
        <v>0</v>
      </c>
      <c r="N668" s="19">
        <f t="shared" si="1095"/>
        <v>0</v>
      </c>
      <c r="O668" s="19">
        <f t="shared" si="1095"/>
        <v>0</v>
      </c>
      <c r="P668" s="19">
        <f t="shared" si="1095"/>
        <v>0</v>
      </c>
      <c r="Q668" s="19">
        <f t="shared" si="1095"/>
        <v>0</v>
      </c>
      <c r="R668" s="19">
        <f t="shared" ref="R668:AF668" si="1096">R669+R670+R671</f>
        <v>0</v>
      </c>
      <c r="S668" s="19">
        <f t="shared" si="1096"/>
        <v>0</v>
      </c>
      <c r="T668" s="19">
        <f t="shared" si="1096"/>
        <v>0</v>
      </c>
      <c r="U668" s="19">
        <f t="shared" si="1096"/>
        <v>0</v>
      </c>
      <c r="V668" s="19">
        <f t="shared" si="1096"/>
        <v>0</v>
      </c>
      <c r="W668" s="19">
        <f t="shared" si="1096"/>
        <v>0</v>
      </c>
      <c r="X668" s="19">
        <f t="shared" si="1096"/>
        <v>0</v>
      </c>
      <c r="Y668" s="19">
        <f t="shared" si="1096"/>
        <v>0</v>
      </c>
      <c r="Z668" s="19">
        <f t="shared" si="1096"/>
        <v>0</v>
      </c>
      <c r="AA668" s="19">
        <f t="shared" si="1096"/>
        <v>0</v>
      </c>
      <c r="AB668" s="19">
        <f t="shared" si="1096"/>
        <v>0</v>
      </c>
      <c r="AC668" s="19">
        <f t="shared" si="1096"/>
        <v>0</v>
      </c>
      <c r="AD668" s="19">
        <f t="shared" si="1096"/>
        <v>0</v>
      </c>
      <c r="AE668" s="19">
        <f t="shared" si="1096"/>
        <v>0</v>
      </c>
      <c r="AF668" s="19">
        <f t="shared" si="1096"/>
        <v>0</v>
      </c>
      <c r="AG668" s="5"/>
      <c r="AH668" s="5"/>
      <c r="AI668" s="5"/>
      <c r="AJ668" s="5"/>
      <c r="AK668" s="5"/>
      <c r="AL668" s="5"/>
      <c r="AM668" s="5"/>
      <c r="AN668" s="5"/>
      <c r="AO668" s="5"/>
      <c r="AP668" s="5"/>
    </row>
    <row r="669" spans="2:42" ht="15" x14ac:dyDescent="0.25">
      <c r="B669" s="8" t="s">
        <v>69</v>
      </c>
      <c r="C669" s="16">
        <v>0</v>
      </c>
      <c r="D669" s="16">
        <v>0</v>
      </c>
      <c r="E669" s="16">
        <v>0</v>
      </c>
      <c r="F669" s="16">
        <v>0</v>
      </c>
      <c r="G669" s="16">
        <v>0</v>
      </c>
      <c r="H669" s="16"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v>0</v>
      </c>
      <c r="N669" s="16">
        <v>0</v>
      </c>
      <c r="O669" s="16">
        <v>0</v>
      </c>
      <c r="P669" s="16">
        <v>0</v>
      </c>
      <c r="Q669" s="16">
        <v>0</v>
      </c>
      <c r="R669" s="16">
        <v>0</v>
      </c>
      <c r="S669" s="16">
        <v>0</v>
      </c>
      <c r="T669" s="16">
        <v>0</v>
      </c>
      <c r="U669" s="16">
        <v>0</v>
      </c>
      <c r="V669" s="16">
        <v>0</v>
      </c>
      <c r="W669" s="16">
        <v>0</v>
      </c>
      <c r="X669" s="16">
        <v>0</v>
      </c>
      <c r="Y669" s="16">
        <v>0</v>
      </c>
      <c r="Z669" s="16">
        <v>0</v>
      </c>
      <c r="AA669" s="16">
        <v>0</v>
      </c>
      <c r="AB669" s="16">
        <v>0</v>
      </c>
      <c r="AC669" s="16">
        <v>0</v>
      </c>
      <c r="AD669" s="16">
        <v>0</v>
      </c>
      <c r="AE669" s="16">
        <v>0</v>
      </c>
      <c r="AF669" s="16">
        <v>0</v>
      </c>
      <c r="AG669" s="5"/>
      <c r="AH669" s="5"/>
      <c r="AI669" s="5"/>
      <c r="AJ669" s="5"/>
      <c r="AK669" s="5"/>
      <c r="AL669" s="5"/>
      <c r="AM669" s="5"/>
      <c r="AN669" s="5"/>
      <c r="AO669" s="5"/>
      <c r="AP669" s="5"/>
    </row>
    <row r="670" spans="2:42" ht="30" x14ac:dyDescent="0.25">
      <c r="B670" s="8" t="s">
        <v>70</v>
      </c>
      <c r="C670" s="16">
        <v>0</v>
      </c>
      <c r="D670" s="16">
        <v>0</v>
      </c>
      <c r="E670" s="16">
        <v>0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  <c r="V670" s="16">
        <v>0</v>
      </c>
      <c r="W670" s="16">
        <v>0</v>
      </c>
      <c r="X670" s="16">
        <v>0</v>
      </c>
      <c r="Y670" s="16">
        <v>0</v>
      </c>
      <c r="Z670" s="16">
        <v>0</v>
      </c>
      <c r="AA670" s="16">
        <v>0</v>
      </c>
      <c r="AB670" s="16">
        <v>0</v>
      </c>
      <c r="AC670" s="16">
        <v>0</v>
      </c>
      <c r="AD670" s="16">
        <v>0</v>
      </c>
      <c r="AE670" s="16">
        <v>0</v>
      </c>
      <c r="AF670" s="16">
        <v>0</v>
      </c>
      <c r="AG670" s="5"/>
      <c r="AH670" s="5"/>
      <c r="AI670" s="5"/>
      <c r="AJ670" s="5"/>
      <c r="AK670" s="5"/>
      <c r="AL670" s="5"/>
      <c r="AM670" s="5"/>
      <c r="AN670" s="5"/>
      <c r="AO670" s="5"/>
      <c r="AP670" s="5"/>
    </row>
    <row r="671" spans="2:42" ht="30" x14ac:dyDescent="0.25">
      <c r="B671" s="8" t="s">
        <v>71</v>
      </c>
      <c r="C671" s="16"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0</v>
      </c>
      <c r="N671" s="16">
        <v>0</v>
      </c>
      <c r="O671" s="16">
        <v>0</v>
      </c>
      <c r="P671" s="16">
        <v>0</v>
      </c>
      <c r="Q671" s="16">
        <v>0</v>
      </c>
      <c r="R671" s="16">
        <v>0</v>
      </c>
      <c r="S671" s="16">
        <v>0</v>
      </c>
      <c r="T671" s="16">
        <v>0</v>
      </c>
      <c r="U671" s="16">
        <v>0</v>
      </c>
      <c r="V671" s="16">
        <v>0</v>
      </c>
      <c r="W671" s="16">
        <v>0</v>
      </c>
      <c r="X671" s="16">
        <v>0</v>
      </c>
      <c r="Y671" s="16">
        <v>0</v>
      </c>
      <c r="Z671" s="16">
        <v>0</v>
      </c>
      <c r="AA671" s="16">
        <v>0</v>
      </c>
      <c r="AB671" s="16">
        <v>0</v>
      </c>
      <c r="AC671" s="16">
        <v>0</v>
      </c>
      <c r="AD671" s="16">
        <v>0</v>
      </c>
      <c r="AE671" s="16">
        <v>0</v>
      </c>
      <c r="AF671" s="16">
        <v>0</v>
      </c>
      <c r="AG671" s="5"/>
      <c r="AH671" s="5"/>
      <c r="AI671" s="5"/>
      <c r="AJ671" s="5"/>
      <c r="AK671" s="5"/>
      <c r="AL671" s="5"/>
      <c r="AM671" s="5"/>
      <c r="AN671" s="5"/>
      <c r="AO671" s="5"/>
      <c r="AP671" s="5"/>
    </row>
    <row r="672" spans="2:42" ht="15" x14ac:dyDescent="0.25">
      <c r="B672" s="23" t="s">
        <v>72</v>
      </c>
      <c r="C672" s="19">
        <f>C673+C674</f>
        <v>3000000</v>
      </c>
      <c r="D672" s="19">
        <f t="shared" ref="D672:Q672" si="1097">D673+D674</f>
        <v>3000000</v>
      </c>
      <c r="E672" s="19">
        <f t="shared" si="1097"/>
        <v>3000000</v>
      </c>
      <c r="F672" s="19">
        <f t="shared" si="1097"/>
        <v>3000000</v>
      </c>
      <c r="G672" s="19">
        <f t="shared" si="1097"/>
        <v>3000000</v>
      </c>
      <c r="H672" s="19">
        <f t="shared" si="1097"/>
        <v>3000000</v>
      </c>
      <c r="I672" s="19">
        <f t="shared" si="1097"/>
        <v>3000000</v>
      </c>
      <c r="J672" s="19">
        <f t="shared" si="1097"/>
        <v>3000000</v>
      </c>
      <c r="K672" s="19">
        <f t="shared" si="1097"/>
        <v>3000000</v>
      </c>
      <c r="L672" s="19">
        <f t="shared" si="1097"/>
        <v>3000000</v>
      </c>
      <c r="M672" s="19">
        <f t="shared" si="1097"/>
        <v>3000000</v>
      </c>
      <c r="N672" s="19">
        <f t="shared" si="1097"/>
        <v>3000000</v>
      </c>
      <c r="O672" s="19">
        <f t="shared" si="1097"/>
        <v>3000000</v>
      </c>
      <c r="P672" s="19">
        <f t="shared" si="1097"/>
        <v>3000000</v>
      </c>
      <c r="Q672" s="19">
        <f t="shared" si="1097"/>
        <v>3000000</v>
      </c>
      <c r="R672" s="19">
        <f t="shared" ref="R672:AF672" si="1098">R673+R674</f>
        <v>3000000</v>
      </c>
      <c r="S672" s="19">
        <f t="shared" si="1098"/>
        <v>3000000</v>
      </c>
      <c r="T672" s="19">
        <f t="shared" si="1098"/>
        <v>3000000</v>
      </c>
      <c r="U672" s="19">
        <f t="shared" si="1098"/>
        <v>3000000</v>
      </c>
      <c r="V672" s="19">
        <f t="shared" si="1098"/>
        <v>3000000</v>
      </c>
      <c r="W672" s="19">
        <f t="shared" si="1098"/>
        <v>3000000</v>
      </c>
      <c r="X672" s="19">
        <f t="shared" si="1098"/>
        <v>3000000</v>
      </c>
      <c r="Y672" s="19">
        <f t="shared" si="1098"/>
        <v>3000000</v>
      </c>
      <c r="Z672" s="19">
        <f t="shared" si="1098"/>
        <v>3000000</v>
      </c>
      <c r="AA672" s="19">
        <f t="shared" si="1098"/>
        <v>3000000</v>
      </c>
      <c r="AB672" s="19">
        <f t="shared" si="1098"/>
        <v>3000000</v>
      </c>
      <c r="AC672" s="19">
        <f t="shared" si="1098"/>
        <v>3000000</v>
      </c>
      <c r="AD672" s="19">
        <f t="shared" si="1098"/>
        <v>3000000</v>
      </c>
      <c r="AE672" s="19">
        <f t="shared" si="1098"/>
        <v>3000000</v>
      </c>
      <c r="AF672" s="19">
        <f t="shared" si="1098"/>
        <v>3000000</v>
      </c>
      <c r="AG672" s="5"/>
      <c r="AH672" s="5"/>
      <c r="AI672" s="5"/>
      <c r="AJ672" s="5"/>
      <c r="AK672" s="5"/>
      <c r="AL672" s="5"/>
      <c r="AM672" s="5"/>
      <c r="AN672" s="5"/>
      <c r="AO672" s="5"/>
      <c r="AP672" s="5"/>
    </row>
    <row r="673" spans="2:42" ht="15" x14ac:dyDescent="0.25">
      <c r="B673" s="8" t="s">
        <v>73</v>
      </c>
      <c r="C673" s="16">
        <f>założenia!$C270</f>
        <v>3000000</v>
      </c>
      <c r="D673" s="16">
        <f>założenia!$C270</f>
        <v>3000000</v>
      </c>
      <c r="E673" s="16">
        <f>założenia!$C270</f>
        <v>3000000</v>
      </c>
      <c r="F673" s="16">
        <f>założenia!$C270</f>
        <v>3000000</v>
      </c>
      <c r="G673" s="16">
        <f>założenia!$C270</f>
        <v>3000000</v>
      </c>
      <c r="H673" s="16">
        <f>założenia!$C270</f>
        <v>3000000</v>
      </c>
      <c r="I673" s="16">
        <f>założenia!$C270</f>
        <v>3000000</v>
      </c>
      <c r="J673" s="16">
        <f>założenia!$C270</f>
        <v>3000000</v>
      </c>
      <c r="K673" s="16">
        <f>założenia!$C270</f>
        <v>3000000</v>
      </c>
      <c r="L673" s="16">
        <f>założenia!$C270</f>
        <v>3000000</v>
      </c>
      <c r="M673" s="16">
        <f>założenia!$C270</f>
        <v>3000000</v>
      </c>
      <c r="N673" s="16">
        <f>założenia!$C270</f>
        <v>3000000</v>
      </c>
      <c r="O673" s="16">
        <f>założenia!$C270</f>
        <v>3000000</v>
      </c>
      <c r="P673" s="16">
        <f>założenia!$C270</f>
        <v>3000000</v>
      </c>
      <c r="Q673" s="16">
        <f>założenia!$C270</f>
        <v>3000000</v>
      </c>
      <c r="R673" s="16">
        <f>założenia!$C270</f>
        <v>3000000</v>
      </c>
      <c r="S673" s="16">
        <f>założenia!$C270</f>
        <v>3000000</v>
      </c>
      <c r="T673" s="16">
        <f>założenia!$C270</f>
        <v>3000000</v>
      </c>
      <c r="U673" s="16">
        <f>założenia!$C270</f>
        <v>3000000</v>
      </c>
      <c r="V673" s="16">
        <f>założenia!$C270</f>
        <v>3000000</v>
      </c>
      <c r="W673" s="16">
        <f>założenia!$C270</f>
        <v>3000000</v>
      </c>
      <c r="X673" s="16">
        <f>założenia!$C270</f>
        <v>3000000</v>
      </c>
      <c r="Y673" s="16">
        <f>założenia!$C270</f>
        <v>3000000</v>
      </c>
      <c r="Z673" s="16">
        <f>założenia!$C270</f>
        <v>3000000</v>
      </c>
      <c r="AA673" s="16">
        <f>założenia!$C270</f>
        <v>3000000</v>
      </c>
      <c r="AB673" s="16">
        <f>założenia!$C270</f>
        <v>3000000</v>
      </c>
      <c r="AC673" s="16">
        <f>założenia!$C270</f>
        <v>3000000</v>
      </c>
      <c r="AD673" s="16">
        <f>założenia!$C270</f>
        <v>3000000</v>
      </c>
      <c r="AE673" s="16">
        <f>założenia!$C270</f>
        <v>3000000</v>
      </c>
      <c r="AF673" s="16">
        <f>założenia!$C270</f>
        <v>3000000</v>
      </c>
      <c r="AG673" s="5"/>
      <c r="AH673" s="5"/>
      <c r="AI673" s="5"/>
      <c r="AJ673" s="5"/>
      <c r="AK673" s="5"/>
      <c r="AL673" s="5"/>
      <c r="AM673" s="5"/>
      <c r="AN673" s="5"/>
      <c r="AO673" s="5"/>
      <c r="AP673" s="5"/>
    </row>
    <row r="674" spans="2:42" ht="30" x14ac:dyDescent="0.25">
      <c r="B674" s="8" t="s">
        <v>74</v>
      </c>
      <c r="C674" s="16">
        <v>0</v>
      </c>
      <c r="D674" s="16">
        <v>0</v>
      </c>
      <c r="E674" s="16">
        <v>0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  <c r="V674" s="16">
        <v>0</v>
      </c>
      <c r="W674" s="16">
        <v>0</v>
      </c>
      <c r="X674" s="16">
        <v>0</v>
      </c>
      <c r="Y674" s="16">
        <v>0</v>
      </c>
      <c r="Z674" s="16">
        <v>0</v>
      </c>
      <c r="AA674" s="16">
        <v>0</v>
      </c>
      <c r="AB674" s="16">
        <v>0</v>
      </c>
      <c r="AC674" s="16">
        <v>0</v>
      </c>
      <c r="AD674" s="16">
        <v>0</v>
      </c>
      <c r="AE674" s="16">
        <v>0</v>
      </c>
      <c r="AF674" s="16">
        <v>0</v>
      </c>
      <c r="AG674" s="5"/>
      <c r="AH674" s="5"/>
      <c r="AI674" s="5"/>
      <c r="AJ674" s="5"/>
      <c r="AK674" s="5"/>
      <c r="AL674" s="5"/>
      <c r="AM674" s="5"/>
      <c r="AN674" s="5"/>
      <c r="AO674" s="5"/>
      <c r="AP674" s="5"/>
    </row>
    <row r="675" spans="2:42" ht="30" x14ac:dyDescent="0.25">
      <c r="B675" s="23" t="s">
        <v>75</v>
      </c>
      <c r="C675" s="19">
        <f>C668-C672</f>
        <v>-3000000</v>
      </c>
      <c r="D675" s="19">
        <f t="shared" ref="D675:Q675" si="1099">D668-D672</f>
        <v>-3000000</v>
      </c>
      <c r="E675" s="19">
        <f t="shared" si="1099"/>
        <v>-3000000</v>
      </c>
      <c r="F675" s="19">
        <f t="shared" si="1099"/>
        <v>-3000000</v>
      </c>
      <c r="G675" s="19">
        <f t="shared" si="1099"/>
        <v>-3000000</v>
      </c>
      <c r="H675" s="19">
        <f t="shared" si="1099"/>
        <v>-3000000</v>
      </c>
      <c r="I675" s="19">
        <f t="shared" si="1099"/>
        <v>-3000000</v>
      </c>
      <c r="J675" s="19">
        <f t="shared" si="1099"/>
        <v>-3000000</v>
      </c>
      <c r="K675" s="19">
        <f t="shared" si="1099"/>
        <v>-3000000</v>
      </c>
      <c r="L675" s="19">
        <f t="shared" si="1099"/>
        <v>-3000000</v>
      </c>
      <c r="M675" s="19">
        <f t="shared" si="1099"/>
        <v>-3000000</v>
      </c>
      <c r="N675" s="19">
        <f t="shared" si="1099"/>
        <v>-3000000</v>
      </c>
      <c r="O675" s="19">
        <f t="shared" si="1099"/>
        <v>-3000000</v>
      </c>
      <c r="P675" s="19">
        <f t="shared" si="1099"/>
        <v>-3000000</v>
      </c>
      <c r="Q675" s="19">
        <f t="shared" si="1099"/>
        <v>-3000000</v>
      </c>
      <c r="R675" s="19">
        <f t="shared" ref="R675:AF675" si="1100">R668-R672</f>
        <v>-3000000</v>
      </c>
      <c r="S675" s="19">
        <f t="shared" si="1100"/>
        <v>-3000000</v>
      </c>
      <c r="T675" s="19">
        <f t="shared" si="1100"/>
        <v>-3000000</v>
      </c>
      <c r="U675" s="19">
        <f t="shared" si="1100"/>
        <v>-3000000</v>
      </c>
      <c r="V675" s="19">
        <f t="shared" si="1100"/>
        <v>-3000000</v>
      </c>
      <c r="W675" s="19">
        <f t="shared" si="1100"/>
        <v>-3000000</v>
      </c>
      <c r="X675" s="19">
        <f t="shared" si="1100"/>
        <v>-3000000</v>
      </c>
      <c r="Y675" s="19">
        <f t="shared" si="1100"/>
        <v>-3000000</v>
      </c>
      <c r="Z675" s="19">
        <f t="shared" si="1100"/>
        <v>-3000000</v>
      </c>
      <c r="AA675" s="19">
        <f t="shared" si="1100"/>
        <v>-3000000</v>
      </c>
      <c r="AB675" s="19">
        <f t="shared" si="1100"/>
        <v>-3000000</v>
      </c>
      <c r="AC675" s="19">
        <f t="shared" si="1100"/>
        <v>-3000000</v>
      </c>
      <c r="AD675" s="19">
        <f t="shared" si="1100"/>
        <v>-3000000</v>
      </c>
      <c r="AE675" s="19">
        <f t="shared" si="1100"/>
        <v>-3000000</v>
      </c>
      <c r="AF675" s="19">
        <f t="shared" si="1100"/>
        <v>-3000000</v>
      </c>
      <c r="AG675" s="5"/>
      <c r="AH675" s="5"/>
      <c r="AI675" s="5"/>
      <c r="AJ675" s="5"/>
      <c r="AK675" s="5"/>
      <c r="AL675" s="5"/>
      <c r="AM675" s="5"/>
      <c r="AN675" s="5"/>
      <c r="AO675" s="5"/>
      <c r="AP675" s="5"/>
    </row>
    <row r="676" spans="2:42" ht="30" x14ac:dyDescent="0.25">
      <c r="B676" s="24" t="s">
        <v>76</v>
      </c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5"/>
      <c r="AH676" s="5"/>
      <c r="AI676" s="5"/>
      <c r="AJ676" s="5"/>
      <c r="AK676" s="5"/>
      <c r="AL676" s="5"/>
      <c r="AM676" s="5"/>
      <c r="AN676" s="5"/>
      <c r="AO676" s="5"/>
      <c r="AP676" s="5"/>
    </row>
    <row r="677" spans="2:42" ht="15" x14ac:dyDescent="0.25">
      <c r="B677" s="23" t="s">
        <v>68</v>
      </c>
      <c r="C677" s="19">
        <f>C678+C679+C680+C681</f>
        <v>0</v>
      </c>
      <c r="D677" s="19">
        <f t="shared" ref="D677:Q677" si="1101">D678+D679+D680+D681</f>
        <v>0</v>
      </c>
      <c r="E677" s="19">
        <f t="shared" si="1101"/>
        <v>0</v>
      </c>
      <c r="F677" s="19">
        <f t="shared" si="1101"/>
        <v>0</v>
      </c>
      <c r="G677" s="19">
        <f t="shared" si="1101"/>
        <v>0</v>
      </c>
      <c r="H677" s="19">
        <f t="shared" si="1101"/>
        <v>0</v>
      </c>
      <c r="I677" s="19">
        <f t="shared" si="1101"/>
        <v>0</v>
      </c>
      <c r="J677" s="19">
        <f t="shared" si="1101"/>
        <v>0</v>
      </c>
      <c r="K677" s="19">
        <f t="shared" si="1101"/>
        <v>0</v>
      </c>
      <c r="L677" s="19">
        <f t="shared" si="1101"/>
        <v>0</v>
      </c>
      <c r="M677" s="19">
        <f t="shared" si="1101"/>
        <v>0</v>
      </c>
      <c r="N677" s="19">
        <f t="shared" si="1101"/>
        <v>0</v>
      </c>
      <c r="O677" s="19">
        <f t="shared" si="1101"/>
        <v>0</v>
      </c>
      <c r="P677" s="19">
        <f t="shared" si="1101"/>
        <v>0</v>
      </c>
      <c r="Q677" s="19">
        <f t="shared" si="1101"/>
        <v>0</v>
      </c>
      <c r="R677" s="19">
        <f t="shared" ref="R677:AF677" si="1102">R678+R679+R680+R681</f>
        <v>0</v>
      </c>
      <c r="S677" s="19">
        <f t="shared" si="1102"/>
        <v>0</v>
      </c>
      <c r="T677" s="19">
        <f t="shared" si="1102"/>
        <v>0</v>
      </c>
      <c r="U677" s="19">
        <f t="shared" si="1102"/>
        <v>0</v>
      </c>
      <c r="V677" s="19">
        <f t="shared" si="1102"/>
        <v>0</v>
      </c>
      <c r="W677" s="19">
        <f t="shared" si="1102"/>
        <v>0</v>
      </c>
      <c r="X677" s="19">
        <f t="shared" si="1102"/>
        <v>0</v>
      </c>
      <c r="Y677" s="19">
        <f t="shared" si="1102"/>
        <v>0</v>
      </c>
      <c r="Z677" s="19">
        <f t="shared" si="1102"/>
        <v>0</v>
      </c>
      <c r="AA677" s="19">
        <f t="shared" si="1102"/>
        <v>0</v>
      </c>
      <c r="AB677" s="19">
        <f t="shared" si="1102"/>
        <v>0</v>
      </c>
      <c r="AC677" s="19">
        <f t="shared" si="1102"/>
        <v>0</v>
      </c>
      <c r="AD677" s="19">
        <f t="shared" si="1102"/>
        <v>0</v>
      </c>
      <c r="AE677" s="19">
        <f t="shared" si="1102"/>
        <v>0</v>
      </c>
      <c r="AF677" s="19">
        <f t="shared" si="1102"/>
        <v>0</v>
      </c>
      <c r="AG677" s="5"/>
      <c r="AH677" s="5"/>
      <c r="AI677" s="5"/>
      <c r="AJ677" s="5"/>
      <c r="AK677" s="5"/>
      <c r="AL677" s="5"/>
      <c r="AM677" s="5"/>
      <c r="AN677" s="5"/>
      <c r="AO677" s="5"/>
      <c r="AP677" s="5"/>
    </row>
    <row r="678" spans="2:42" ht="30" x14ac:dyDescent="0.25">
      <c r="B678" s="8" t="s">
        <v>77</v>
      </c>
      <c r="C678" s="16">
        <v>0</v>
      </c>
      <c r="D678" s="16">
        <v>0</v>
      </c>
      <c r="E678" s="16">
        <v>0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  <c r="V678" s="16">
        <v>0</v>
      </c>
      <c r="W678" s="16">
        <v>0</v>
      </c>
      <c r="X678" s="16">
        <v>0</v>
      </c>
      <c r="Y678" s="16">
        <v>0</v>
      </c>
      <c r="Z678" s="16">
        <v>0</v>
      </c>
      <c r="AA678" s="16">
        <v>0</v>
      </c>
      <c r="AB678" s="16">
        <v>0</v>
      </c>
      <c r="AC678" s="16">
        <v>0</v>
      </c>
      <c r="AD678" s="16">
        <v>0</v>
      </c>
      <c r="AE678" s="16">
        <v>0</v>
      </c>
      <c r="AF678" s="16">
        <v>0</v>
      </c>
      <c r="AG678" s="5"/>
      <c r="AH678" s="5"/>
      <c r="AI678" s="5"/>
      <c r="AJ678" s="5"/>
      <c r="AK678" s="5"/>
      <c r="AL678" s="5"/>
      <c r="AM678" s="5"/>
      <c r="AN678" s="5"/>
      <c r="AO678" s="5"/>
      <c r="AP678" s="5"/>
    </row>
    <row r="679" spans="2:42" ht="15" x14ac:dyDescent="0.25">
      <c r="B679" s="8" t="s">
        <v>78</v>
      </c>
      <c r="C679" s="16">
        <v>0</v>
      </c>
      <c r="D679" s="16">
        <v>0</v>
      </c>
      <c r="E679" s="16">
        <v>0</v>
      </c>
      <c r="F679" s="16">
        <v>0</v>
      </c>
      <c r="G679" s="16">
        <v>0</v>
      </c>
      <c r="H679" s="16">
        <v>0</v>
      </c>
      <c r="I679" s="16">
        <v>0</v>
      </c>
      <c r="J679" s="16">
        <v>0</v>
      </c>
      <c r="K679" s="16">
        <v>0</v>
      </c>
      <c r="L679" s="16">
        <v>0</v>
      </c>
      <c r="M679" s="16">
        <v>0</v>
      </c>
      <c r="N679" s="16">
        <v>0</v>
      </c>
      <c r="O679" s="16">
        <v>0</v>
      </c>
      <c r="P679" s="16">
        <v>0</v>
      </c>
      <c r="Q679" s="16">
        <v>0</v>
      </c>
      <c r="R679" s="16">
        <v>0</v>
      </c>
      <c r="S679" s="16">
        <v>0</v>
      </c>
      <c r="T679" s="16">
        <v>0</v>
      </c>
      <c r="U679" s="16">
        <v>0</v>
      </c>
      <c r="V679" s="16">
        <v>0</v>
      </c>
      <c r="W679" s="16">
        <v>0</v>
      </c>
      <c r="X679" s="16">
        <v>0</v>
      </c>
      <c r="Y679" s="16">
        <v>0</v>
      </c>
      <c r="Z679" s="16">
        <v>0</v>
      </c>
      <c r="AA679" s="16">
        <v>0</v>
      </c>
      <c r="AB679" s="16">
        <v>0</v>
      </c>
      <c r="AC679" s="16">
        <v>0</v>
      </c>
      <c r="AD679" s="16">
        <v>0</v>
      </c>
      <c r="AE679" s="16">
        <v>0</v>
      </c>
      <c r="AF679" s="16">
        <v>0</v>
      </c>
      <c r="AG679" s="5"/>
      <c r="AH679" s="5"/>
      <c r="AI679" s="5"/>
      <c r="AJ679" s="5"/>
      <c r="AK679" s="5"/>
      <c r="AL679" s="5"/>
      <c r="AM679" s="5"/>
      <c r="AN679" s="5"/>
      <c r="AO679" s="5"/>
      <c r="AP679" s="5"/>
    </row>
    <row r="680" spans="2:42" ht="30" x14ac:dyDescent="0.25">
      <c r="B680" s="8" t="s">
        <v>79</v>
      </c>
      <c r="C680" s="16">
        <v>0</v>
      </c>
      <c r="D680" s="16">
        <v>0</v>
      </c>
      <c r="E680" s="16">
        <v>0</v>
      </c>
      <c r="F680" s="16">
        <v>0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16">
        <v>0</v>
      </c>
      <c r="P680" s="16">
        <v>0</v>
      </c>
      <c r="Q680" s="16">
        <v>0</v>
      </c>
      <c r="R680" s="16">
        <v>0</v>
      </c>
      <c r="S680" s="16">
        <v>0</v>
      </c>
      <c r="T680" s="16">
        <v>0</v>
      </c>
      <c r="U680" s="16">
        <v>0</v>
      </c>
      <c r="V680" s="16">
        <v>0</v>
      </c>
      <c r="W680" s="16">
        <v>0</v>
      </c>
      <c r="X680" s="16">
        <v>0</v>
      </c>
      <c r="Y680" s="16">
        <v>0</v>
      </c>
      <c r="Z680" s="16">
        <v>0</v>
      </c>
      <c r="AA680" s="16">
        <v>0</v>
      </c>
      <c r="AB680" s="16">
        <v>0</v>
      </c>
      <c r="AC680" s="16">
        <v>0</v>
      </c>
      <c r="AD680" s="16">
        <v>0</v>
      </c>
      <c r="AE680" s="16">
        <v>0</v>
      </c>
      <c r="AF680" s="16">
        <v>0</v>
      </c>
      <c r="AG680" s="5"/>
      <c r="AH680" s="5"/>
      <c r="AI680" s="5"/>
      <c r="AJ680" s="5"/>
      <c r="AK680" s="5"/>
      <c r="AL680" s="5"/>
      <c r="AM680" s="5"/>
      <c r="AN680" s="5"/>
      <c r="AO680" s="5"/>
      <c r="AP680" s="5"/>
    </row>
    <row r="681" spans="2:42" ht="15" x14ac:dyDescent="0.25">
      <c r="B681" s="8" t="s">
        <v>121</v>
      </c>
      <c r="C681" s="16">
        <v>0</v>
      </c>
      <c r="D681" s="16">
        <v>0</v>
      </c>
      <c r="E681" s="16">
        <v>0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  <c r="V681" s="16">
        <v>0</v>
      </c>
      <c r="W681" s="16">
        <v>0</v>
      </c>
      <c r="X681" s="16">
        <v>0</v>
      </c>
      <c r="Y681" s="16">
        <v>0</v>
      </c>
      <c r="Z681" s="16">
        <v>0</v>
      </c>
      <c r="AA681" s="16">
        <v>0</v>
      </c>
      <c r="AB681" s="16">
        <v>0</v>
      </c>
      <c r="AC681" s="16">
        <v>0</v>
      </c>
      <c r="AD681" s="16">
        <v>0</v>
      </c>
      <c r="AE681" s="16">
        <v>0</v>
      </c>
      <c r="AF681" s="16">
        <v>0</v>
      </c>
      <c r="AG681" s="5"/>
      <c r="AH681" s="5"/>
      <c r="AI681" s="5"/>
      <c r="AJ681" s="5"/>
      <c r="AK681" s="5"/>
      <c r="AL681" s="5"/>
      <c r="AM681" s="5"/>
      <c r="AN681" s="5"/>
      <c r="AO681" s="5"/>
      <c r="AP681" s="5"/>
    </row>
    <row r="682" spans="2:42" ht="15" x14ac:dyDescent="0.25">
      <c r="B682" s="23" t="s">
        <v>72</v>
      </c>
      <c r="C682" s="19">
        <f>C683+C684+C685+C686+C687+C688</f>
        <v>0</v>
      </c>
      <c r="D682" s="19">
        <f t="shared" ref="D682:Q682" si="1103">D683+D684+D685+D686+D687+D688</f>
        <v>0</v>
      </c>
      <c r="E682" s="19">
        <f t="shared" si="1103"/>
        <v>0</v>
      </c>
      <c r="F682" s="19">
        <f t="shared" si="1103"/>
        <v>0</v>
      </c>
      <c r="G682" s="19">
        <f t="shared" si="1103"/>
        <v>0</v>
      </c>
      <c r="H682" s="19">
        <f t="shared" si="1103"/>
        <v>0</v>
      </c>
      <c r="I682" s="19">
        <f t="shared" si="1103"/>
        <v>0</v>
      </c>
      <c r="J682" s="19">
        <f t="shared" si="1103"/>
        <v>0</v>
      </c>
      <c r="K682" s="19">
        <f t="shared" si="1103"/>
        <v>0</v>
      </c>
      <c r="L682" s="19">
        <f t="shared" si="1103"/>
        <v>0</v>
      </c>
      <c r="M682" s="19">
        <f t="shared" si="1103"/>
        <v>0</v>
      </c>
      <c r="N682" s="19">
        <f t="shared" si="1103"/>
        <v>0</v>
      </c>
      <c r="O682" s="19">
        <f t="shared" si="1103"/>
        <v>0</v>
      </c>
      <c r="P682" s="19">
        <f t="shared" si="1103"/>
        <v>0</v>
      </c>
      <c r="Q682" s="19">
        <f t="shared" si="1103"/>
        <v>0</v>
      </c>
      <c r="R682" s="19">
        <f t="shared" ref="R682:AF682" si="1104">R683+R684+R685+R686+R687+R688</f>
        <v>0</v>
      </c>
      <c r="S682" s="19">
        <f t="shared" si="1104"/>
        <v>0</v>
      </c>
      <c r="T682" s="19">
        <f t="shared" si="1104"/>
        <v>0</v>
      </c>
      <c r="U682" s="19">
        <f t="shared" si="1104"/>
        <v>0</v>
      </c>
      <c r="V682" s="19">
        <f t="shared" si="1104"/>
        <v>0</v>
      </c>
      <c r="W682" s="19">
        <f t="shared" si="1104"/>
        <v>0</v>
      </c>
      <c r="X682" s="19">
        <f t="shared" si="1104"/>
        <v>0</v>
      </c>
      <c r="Y682" s="19">
        <f t="shared" si="1104"/>
        <v>0</v>
      </c>
      <c r="Z682" s="19">
        <f t="shared" si="1104"/>
        <v>0</v>
      </c>
      <c r="AA682" s="19">
        <f t="shared" si="1104"/>
        <v>0</v>
      </c>
      <c r="AB682" s="19">
        <f t="shared" si="1104"/>
        <v>0</v>
      </c>
      <c r="AC682" s="19">
        <f t="shared" si="1104"/>
        <v>0</v>
      </c>
      <c r="AD682" s="19">
        <f t="shared" si="1104"/>
        <v>0</v>
      </c>
      <c r="AE682" s="19">
        <f t="shared" si="1104"/>
        <v>0</v>
      </c>
      <c r="AF682" s="19">
        <f t="shared" si="1104"/>
        <v>0</v>
      </c>
      <c r="AG682" s="5"/>
      <c r="AH682" s="5"/>
      <c r="AI682" s="5"/>
      <c r="AJ682" s="5"/>
      <c r="AK682" s="5"/>
      <c r="AL682" s="5"/>
      <c r="AM682" s="5"/>
      <c r="AN682" s="5"/>
      <c r="AO682" s="5"/>
      <c r="AP682" s="5"/>
    </row>
    <row r="683" spans="2:42" ht="30" x14ac:dyDescent="0.25">
      <c r="B683" s="8" t="s">
        <v>80</v>
      </c>
      <c r="C683" s="16">
        <v>0</v>
      </c>
      <c r="D683" s="16">
        <v>0</v>
      </c>
      <c r="E683" s="16">
        <v>0</v>
      </c>
      <c r="F683" s="16">
        <v>0</v>
      </c>
      <c r="G683" s="16">
        <v>0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6">
        <v>0</v>
      </c>
      <c r="O683" s="16">
        <v>0</v>
      </c>
      <c r="P683" s="16">
        <v>0</v>
      </c>
      <c r="Q683" s="16">
        <v>0</v>
      </c>
      <c r="R683" s="16">
        <v>0</v>
      </c>
      <c r="S683" s="16">
        <v>0</v>
      </c>
      <c r="T683" s="16">
        <v>0</v>
      </c>
      <c r="U683" s="16">
        <v>0</v>
      </c>
      <c r="V683" s="16">
        <v>0</v>
      </c>
      <c r="W683" s="16">
        <v>0</v>
      </c>
      <c r="X683" s="16">
        <v>0</v>
      </c>
      <c r="Y683" s="16">
        <v>0</v>
      </c>
      <c r="Z683" s="16">
        <v>0</v>
      </c>
      <c r="AA683" s="16">
        <v>0</v>
      </c>
      <c r="AB683" s="16">
        <v>0</v>
      </c>
      <c r="AC683" s="16">
        <v>0</v>
      </c>
      <c r="AD683" s="16">
        <v>0</v>
      </c>
      <c r="AE683" s="16">
        <v>0</v>
      </c>
      <c r="AF683" s="16">
        <v>0</v>
      </c>
      <c r="AG683" s="5"/>
      <c r="AH683" s="5"/>
      <c r="AI683" s="5"/>
      <c r="AJ683" s="5"/>
      <c r="AK683" s="5"/>
      <c r="AL683" s="5"/>
      <c r="AM683" s="5"/>
      <c r="AN683" s="5"/>
      <c r="AO683" s="5"/>
      <c r="AP683" s="5"/>
    </row>
    <row r="684" spans="2:42" ht="30" x14ac:dyDescent="0.25">
      <c r="B684" s="8" t="s">
        <v>81</v>
      </c>
      <c r="C684" s="16">
        <v>0</v>
      </c>
      <c r="D684" s="16">
        <v>0</v>
      </c>
      <c r="E684" s="16">
        <v>0</v>
      </c>
      <c r="F684" s="16">
        <v>0</v>
      </c>
      <c r="G684" s="16">
        <v>0</v>
      </c>
      <c r="H684" s="16">
        <v>0</v>
      </c>
      <c r="I684" s="16">
        <v>0</v>
      </c>
      <c r="J684" s="16">
        <v>0</v>
      </c>
      <c r="K684" s="16">
        <v>0</v>
      </c>
      <c r="L684" s="16">
        <v>0</v>
      </c>
      <c r="M684" s="16">
        <v>0</v>
      </c>
      <c r="N684" s="16">
        <v>0</v>
      </c>
      <c r="O684" s="16">
        <v>0</v>
      </c>
      <c r="P684" s="16">
        <v>0</v>
      </c>
      <c r="Q684" s="16">
        <v>0</v>
      </c>
      <c r="R684" s="16">
        <v>0</v>
      </c>
      <c r="S684" s="16">
        <v>0</v>
      </c>
      <c r="T684" s="16">
        <v>0</v>
      </c>
      <c r="U684" s="16">
        <v>0</v>
      </c>
      <c r="V684" s="16">
        <v>0</v>
      </c>
      <c r="W684" s="16">
        <v>0</v>
      </c>
      <c r="X684" s="16">
        <v>0</v>
      </c>
      <c r="Y684" s="16">
        <v>0</v>
      </c>
      <c r="Z684" s="16">
        <v>0</v>
      </c>
      <c r="AA684" s="16">
        <v>0</v>
      </c>
      <c r="AB684" s="16">
        <v>0</v>
      </c>
      <c r="AC684" s="16">
        <v>0</v>
      </c>
      <c r="AD684" s="16">
        <v>0</v>
      </c>
      <c r="AE684" s="16">
        <v>0</v>
      </c>
      <c r="AF684" s="16">
        <v>0</v>
      </c>
      <c r="AG684" s="5"/>
      <c r="AH684" s="5"/>
      <c r="AI684" s="5"/>
      <c r="AJ684" s="5"/>
      <c r="AK684" s="5"/>
      <c r="AL684" s="5"/>
      <c r="AM684" s="5"/>
      <c r="AN684" s="5"/>
      <c r="AO684" s="5"/>
      <c r="AP684" s="5"/>
    </row>
    <row r="685" spans="2:42" ht="15" x14ac:dyDescent="0.25">
      <c r="B685" s="8" t="s">
        <v>82</v>
      </c>
      <c r="C685" s="16">
        <v>0</v>
      </c>
      <c r="D685" s="16">
        <v>0</v>
      </c>
      <c r="E685" s="16">
        <v>0</v>
      </c>
      <c r="F685" s="16">
        <v>0</v>
      </c>
      <c r="G685" s="16">
        <v>0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  <c r="V685" s="16">
        <v>0</v>
      </c>
      <c r="W685" s="16">
        <v>0</v>
      </c>
      <c r="X685" s="16">
        <v>0</v>
      </c>
      <c r="Y685" s="16">
        <v>0</v>
      </c>
      <c r="Z685" s="16">
        <v>0</v>
      </c>
      <c r="AA685" s="16">
        <v>0</v>
      </c>
      <c r="AB685" s="16">
        <v>0</v>
      </c>
      <c r="AC685" s="16">
        <v>0</v>
      </c>
      <c r="AD685" s="16">
        <v>0</v>
      </c>
      <c r="AE685" s="16">
        <v>0</v>
      </c>
      <c r="AF685" s="16">
        <v>0</v>
      </c>
      <c r="AG685" s="5"/>
      <c r="AH685" s="5"/>
      <c r="AI685" s="5"/>
      <c r="AJ685" s="5"/>
      <c r="AK685" s="5"/>
      <c r="AL685" s="5"/>
      <c r="AM685" s="5"/>
      <c r="AN685" s="5"/>
      <c r="AO685" s="5"/>
      <c r="AP685" s="5"/>
    </row>
    <row r="686" spans="2:42" ht="30" x14ac:dyDescent="0.25">
      <c r="B686" s="8" t="s">
        <v>83</v>
      </c>
      <c r="C686" s="16">
        <v>0</v>
      </c>
      <c r="D686" s="16">
        <v>0</v>
      </c>
      <c r="E686" s="16">
        <v>0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  <c r="V686" s="16">
        <v>0</v>
      </c>
      <c r="W686" s="16">
        <v>0</v>
      </c>
      <c r="X686" s="16">
        <v>0</v>
      </c>
      <c r="Y686" s="16">
        <v>0</v>
      </c>
      <c r="Z686" s="16">
        <v>0</v>
      </c>
      <c r="AA686" s="16">
        <v>0</v>
      </c>
      <c r="AB686" s="16">
        <v>0</v>
      </c>
      <c r="AC686" s="16">
        <v>0</v>
      </c>
      <c r="AD686" s="16">
        <v>0</v>
      </c>
      <c r="AE686" s="16">
        <v>0</v>
      </c>
      <c r="AF686" s="16">
        <v>0</v>
      </c>
      <c r="AG686" s="5"/>
      <c r="AH686" s="5"/>
      <c r="AI686" s="5"/>
      <c r="AJ686" s="5"/>
      <c r="AK686" s="5"/>
      <c r="AL686" s="5"/>
      <c r="AM686" s="5"/>
      <c r="AN686" s="5"/>
      <c r="AO686" s="5"/>
      <c r="AP686" s="5"/>
    </row>
    <row r="687" spans="2:42" ht="30" x14ac:dyDescent="0.25">
      <c r="B687" s="8" t="s">
        <v>84</v>
      </c>
      <c r="C687" s="16">
        <v>0</v>
      </c>
      <c r="D687" s="16">
        <v>0</v>
      </c>
      <c r="E687" s="16">
        <v>0</v>
      </c>
      <c r="F687" s="16">
        <v>0</v>
      </c>
      <c r="G687" s="16">
        <v>0</v>
      </c>
      <c r="H687" s="16">
        <v>0</v>
      </c>
      <c r="I687" s="16">
        <v>0</v>
      </c>
      <c r="J687" s="16">
        <v>0</v>
      </c>
      <c r="K687" s="16">
        <v>0</v>
      </c>
      <c r="L687" s="16">
        <v>0</v>
      </c>
      <c r="M687" s="16">
        <v>0</v>
      </c>
      <c r="N687" s="16">
        <v>0</v>
      </c>
      <c r="O687" s="16">
        <v>0</v>
      </c>
      <c r="P687" s="16">
        <v>0</v>
      </c>
      <c r="Q687" s="16">
        <v>0</v>
      </c>
      <c r="R687" s="16">
        <v>0</v>
      </c>
      <c r="S687" s="16">
        <v>0</v>
      </c>
      <c r="T687" s="16">
        <v>0</v>
      </c>
      <c r="U687" s="16">
        <v>0</v>
      </c>
      <c r="V687" s="16">
        <v>0</v>
      </c>
      <c r="W687" s="16">
        <v>0</v>
      </c>
      <c r="X687" s="16">
        <v>0</v>
      </c>
      <c r="Y687" s="16">
        <v>0</v>
      </c>
      <c r="Z687" s="16">
        <v>0</v>
      </c>
      <c r="AA687" s="16">
        <v>0</v>
      </c>
      <c r="AB687" s="16">
        <v>0</v>
      </c>
      <c r="AC687" s="16">
        <v>0</v>
      </c>
      <c r="AD687" s="16">
        <v>0</v>
      </c>
      <c r="AE687" s="16">
        <v>0</v>
      </c>
      <c r="AF687" s="16">
        <v>0</v>
      </c>
      <c r="AG687" s="5"/>
      <c r="AH687" s="5"/>
      <c r="AI687" s="5"/>
      <c r="AJ687" s="5"/>
      <c r="AK687" s="5"/>
      <c r="AL687" s="5"/>
      <c r="AM687" s="5"/>
      <c r="AN687" s="5"/>
      <c r="AO687" s="5"/>
      <c r="AP687" s="5"/>
    </row>
    <row r="688" spans="2:42" ht="15" x14ac:dyDescent="0.25">
      <c r="B688" s="8" t="s">
        <v>85</v>
      </c>
      <c r="C688" s="16">
        <v>0</v>
      </c>
      <c r="D688" s="16">
        <v>0</v>
      </c>
      <c r="E688" s="16">
        <v>0</v>
      </c>
      <c r="F688" s="16">
        <v>0</v>
      </c>
      <c r="G688" s="16">
        <v>0</v>
      </c>
      <c r="H688" s="16">
        <v>0</v>
      </c>
      <c r="I688" s="16">
        <v>0</v>
      </c>
      <c r="J688" s="16">
        <v>0</v>
      </c>
      <c r="K688" s="16">
        <v>0</v>
      </c>
      <c r="L688" s="16">
        <v>0</v>
      </c>
      <c r="M688" s="16">
        <v>0</v>
      </c>
      <c r="N688" s="16">
        <v>0</v>
      </c>
      <c r="O688" s="16">
        <v>0</v>
      </c>
      <c r="P688" s="16">
        <v>0</v>
      </c>
      <c r="Q688" s="16">
        <v>0</v>
      </c>
      <c r="R688" s="16">
        <v>0</v>
      </c>
      <c r="S688" s="16">
        <v>0</v>
      </c>
      <c r="T688" s="16">
        <v>0</v>
      </c>
      <c r="U688" s="16">
        <v>0</v>
      </c>
      <c r="V688" s="16">
        <v>0</v>
      </c>
      <c r="W688" s="16">
        <v>0</v>
      </c>
      <c r="X688" s="16">
        <v>0</v>
      </c>
      <c r="Y688" s="16">
        <v>0</v>
      </c>
      <c r="Z688" s="16">
        <v>0</v>
      </c>
      <c r="AA688" s="16">
        <v>0</v>
      </c>
      <c r="AB688" s="16">
        <v>0</v>
      </c>
      <c r="AC688" s="16">
        <v>0</v>
      </c>
      <c r="AD688" s="16">
        <v>0</v>
      </c>
      <c r="AE688" s="16">
        <v>0</v>
      </c>
      <c r="AF688" s="16">
        <v>0</v>
      </c>
      <c r="AG688" s="5"/>
      <c r="AH688" s="5"/>
      <c r="AI688" s="5"/>
      <c r="AJ688" s="5"/>
      <c r="AK688" s="5"/>
      <c r="AL688" s="5"/>
      <c r="AM688" s="5"/>
      <c r="AN688" s="5"/>
      <c r="AO688" s="5"/>
      <c r="AP688" s="5"/>
    </row>
    <row r="689" spans="2:42" ht="30" x14ac:dyDescent="0.25">
      <c r="B689" s="23" t="s">
        <v>86</v>
      </c>
      <c r="C689" s="19">
        <f>C677-C682</f>
        <v>0</v>
      </c>
      <c r="D689" s="19">
        <f t="shared" ref="D689:Q689" si="1105">D677-D682</f>
        <v>0</v>
      </c>
      <c r="E689" s="19">
        <f t="shared" si="1105"/>
        <v>0</v>
      </c>
      <c r="F689" s="19">
        <f t="shared" si="1105"/>
        <v>0</v>
      </c>
      <c r="G689" s="19">
        <f t="shared" si="1105"/>
        <v>0</v>
      </c>
      <c r="H689" s="19">
        <f t="shared" si="1105"/>
        <v>0</v>
      </c>
      <c r="I689" s="19">
        <f t="shared" si="1105"/>
        <v>0</v>
      </c>
      <c r="J689" s="19">
        <f t="shared" si="1105"/>
        <v>0</v>
      </c>
      <c r="K689" s="19">
        <f t="shared" si="1105"/>
        <v>0</v>
      </c>
      <c r="L689" s="19">
        <f t="shared" si="1105"/>
        <v>0</v>
      </c>
      <c r="M689" s="19">
        <f t="shared" si="1105"/>
        <v>0</v>
      </c>
      <c r="N689" s="19">
        <f t="shared" si="1105"/>
        <v>0</v>
      </c>
      <c r="O689" s="19">
        <f t="shared" si="1105"/>
        <v>0</v>
      </c>
      <c r="P689" s="19">
        <f t="shared" si="1105"/>
        <v>0</v>
      </c>
      <c r="Q689" s="19">
        <f t="shared" si="1105"/>
        <v>0</v>
      </c>
      <c r="R689" s="19">
        <f t="shared" ref="R689:AF689" si="1106">R677-R682</f>
        <v>0</v>
      </c>
      <c r="S689" s="19">
        <f t="shared" si="1106"/>
        <v>0</v>
      </c>
      <c r="T689" s="19">
        <f t="shared" si="1106"/>
        <v>0</v>
      </c>
      <c r="U689" s="19">
        <f t="shared" si="1106"/>
        <v>0</v>
      </c>
      <c r="V689" s="19">
        <f t="shared" si="1106"/>
        <v>0</v>
      </c>
      <c r="W689" s="19">
        <f t="shared" si="1106"/>
        <v>0</v>
      </c>
      <c r="X689" s="19">
        <f t="shared" si="1106"/>
        <v>0</v>
      </c>
      <c r="Y689" s="19">
        <f t="shared" si="1106"/>
        <v>0</v>
      </c>
      <c r="Z689" s="19">
        <f t="shared" si="1106"/>
        <v>0</v>
      </c>
      <c r="AA689" s="19">
        <f t="shared" si="1106"/>
        <v>0</v>
      </c>
      <c r="AB689" s="19">
        <f t="shared" si="1106"/>
        <v>0</v>
      </c>
      <c r="AC689" s="19">
        <f t="shared" si="1106"/>
        <v>0</v>
      </c>
      <c r="AD689" s="19">
        <f t="shared" si="1106"/>
        <v>0</v>
      </c>
      <c r="AE689" s="19">
        <f t="shared" si="1106"/>
        <v>0</v>
      </c>
      <c r="AF689" s="19">
        <f t="shared" si="1106"/>
        <v>0</v>
      </c>
      <c r="AG689" s="5"/>
      <c r="AH689" s="5"/>
      <c r="AI689" s="5"/>
      <c r="AJ689" s="5"/>
      <c r="AK689" s="5"/>
      <c r="AL689" s="5"/>
      <c r="AM689" s="5"/>
      <c r="AN689" s="5"/>
      <c r="AO689" s="5"/>
      <c r="AP689" s="5"/>
    </row>
    <row r="690" spans="2:42" ht="30" x14ac:dyDescent="0.25">
      <c r="B690" s="23" t="s">
        <v>87</v>
      </c>
      <c r="C690" s="19">
        <f>C666+C675+C689</f>
        <v>207792.82010309305</v>
      </c>
      <c r="D690" s="19">
        <f t="shared" ref="D690:Q690" si="1107">D666+D675+D689</f>
        <v>207830.10515463958</v>
      </c>
      <c r="E690" s="19">
        <f t="shared" si="1107"/>
        <v>207815.97159793787</v>
      </c>
      <c r="F690" s="19">
        <f t="shared" si="1107"/>
        <v>207819.64841618529</v>
      </c>
      <c r="G690" s="19">
        <f t="shared" si="1107"/>
        <v>207803.53674596269</v>
      </c>
      <c r="H690" s="19">
        <f t="shared" si="1107"/>
        <v>207800.71300783893</v>
      </c>
      <c r="I690" s="19">
        <f t="shared" si="1107"/>
        <v>207798.77724422375</v>
      </c>
      <c r="J690" s="19">
        <f t="shared" si="1107"/>
        <v>207797.35099469032</v>
      </c>
      <c r="K690" s="19">
        <f t="shared" si="1107"/>
        <v>207795.94743285142</v>
      </c>
      <c r="L690" s="19">
        <f t="shared" si="1107"/>
        <v>207794.88218777487</v>
      </c>
      <c r="M690" s="19">
        <f t="shared" si="1107"/>
        <v>207793.4949900643</v>
      </c>
      <c r="N690" s="19">
        <f t="shared" si="1107"/>
        <v>207791.74709102279</v>
      </c>
      <c r="O690" s="19">
        <f t="shared" si="1107"/>
        <v>207789.65837245807</v>
      </c>
      <c r="P690" s="19">
        <f t="shared" si="1107"/>
        <v>207787.19445637194</v>
      </c>
      <c r="Q690" s="19">
        <f t="shared" si="1107"/>
        <v>207784.74298980972</v>
      </c>
      <c r="R690" s="19">
        <f t="shared" ref="R690:AF690" si="1108">R666+R675+R689</f>
        <v>207782.08838321501</v>
      </c>
      <c r="S690" s="19">
        <f t="shared" si="1108"/>
        <v>207778.88964145025</v>
      </c>
      <c r="T690" s="19">
        <f t="shared" si="1108"/>
        <v>207775.1411844003</v>
      </c>
      <c r="U690" s="19">
        <f t="shared" si="1108"/>
        <v>207770.99500766722</v>
      </c>
      <c r="V690" s="19">
        <f t="shared" si="1108"/>
        <v>207766.15913179889</v>
      </c>
      <c r="W690" s="19">
        <f t="shared" si="1108"/>
        <v>207760.87955656135</v>
      </c>
      <c r="X690" s="19">
        <f t="shared" si="1108"/>
        <v>207754.55314290803</v>
      </c>
      <c r="Y690" s="19">
        <f t="shared" si="1108"/>
        <v>207747.80905152811</v>
      </c>
      <c r="Z690" s="19">
        <f t="shared" si="1108"/>
        <v>207740.27729466138</v>
      </c>
      <c r="AA690" s="19">
        <f t="shared" si="1108"/>
        <v>207732.19543210836</v>
      </c>
      <c r="AB690" s="19">
        <f t="shared" si="1108"/>
        <v>207723.84877224825</v>
      </c>
      <c r="AC690" s="19">
        <f t="shared" si="1108"/>
        <v>207714.8992327163</v>
      </c>
      <c r="AD690" s="19">
        <f t="shared" si="1108"/>
        <v>207705.83275762433</v>
      </c>
      <c r="AE690" s="19">
        <f t="shared" si="1108"/>
        <v>207695.98611607496</v>
      </c>
      <c r="AF690" s="19">
        <f t="shared" si="1108"/>
        <v>207686.36132938694</v>
      </c>
      <c r="AG690" s="5"/>
      <c r="AH690" s="5"/>
      <c r="AI690" s="5"/>
      <c r="AJ690" s="5"/>
      <c r="AK690" s="5"/>
      <c r="AL690" s="5"/>
      <c r="AM690" s="5"/>
      <c r="AN690" s="5"/>
      <c r="AO690" s="5"/>
      <c r="AP690" s="5"/>
    </row>
    <row r="691" spans="2:42" ht="30" x14ac:dyDescent="0.25">
      <c r="B691" s="23" t="s">
        <v>88</v>
      </c>
      <c r="C691" s="19">
        <f>założenia!C289</f>
        <v>1500000</v>
      </c>
      <c r="D691" s="19">
        <f>C692</f>
        <v>1707792.8201030931</v>
      </c>
      <c r="E691" s="19">
        <f t="shared" ref="E691" si="1109">D692</f>
        <v>1915622.9252577326</v>
      </c>
      <c r="F691" s="19">
        <f t="shared" ref="F691" si="1110">E692</f>
        <v>2123438.8968556705</v>
      </c>
      <c r="G691" s="19">
        <f t="shared" ref="G691" si="1111">F692</f>
        <v>2331258.5452718558</v>
      </c>
      <c r="H691" s="19">
        <f t="shared" ref="H691" si="1112">G692</f>
        <v>2539062.0820178185</v>
      </c>
      <c r="I691" s="19">
        <f t="shared" ref="I691" si="1113">H692</f>
        <v>2746862.7950256574</v>
      </c>
      <c r="J691" s="19">
        <f t="shared" ref="J691" si="1114">I692</f>
        <v>2954661.5722698811</v>
      </c>
      <c r="K691" s="19">
        <f t="shared" ref="K691" si="1115">J692</f>
        <v>3162458.9232645715</v>
      </c>
      <c r="L691" s="19">
        <f t="shared" ref="L691" si="1116">K692</f>
        <v>3370254.8706974229</v>
      </c>
      <c r="M691" s="19">
        <f t="shared" ref="M691" si="1117">L692</f>
        <v>3578049.7528851978</v>
      </c>
      <c r="N691" s="19">
        <f t="shared" ref="N691" si="1118">M692</f>
        <v>3785843.2478752621</v>
      </c>
      <c r="O691" s="19">
        <f t="shared" ref="O691" si="1119">N692</f>
        <v>3993634.9949662848</v>
      </c>
      <c r="P691" s="19">
        <f t="shared" ref="P691" si="1120">O692</f>
        <v>4201424.6533387434</v>
      </c>
      <c r="Q691" s="19">
        <f t="shared" ref="Q691" si="1121">P692</f>
        <v>4409211.8477951158</v>
      </c>
      <c r="R691" s="19">
        <f t="shared" ref="R691" si="1122">Q692</f>
        <v>4616996.590784926</v>
      </c>
      <c r="S691" s="19">
        <f t="shared" ref="S691" si="1123">R692</f>
        <v>4824778.6791681405</v>
      </c>
      <c r="T691" s="19">
        <f t="shared" ref="T691" si="1124">S692</f>
        <v>5032557.5688095912</v>
      </c>
      <c r="U691" s="19">
        <f t="shared" ref="U691" si="1125">T692</f>
        <v>5240332.709993992</v>
      </c>
      <c r="V691" s="19">
        <f t="shared" ref="V691" si="1126">U692</f>
        <v>5448103.7050016597</v>
      </c>
      <c r="W691" s="19">
        <f t="shared" ref="W691" si="1127">V692</f>
        <v>5655869.8641334586</v>
      </c>
      <c r="X691" s="19">
        <f t="shared" ref="X691" si="1128">W692</f>
        <v>5863630.7436900195</v>
      </c>
      <c r="Y691" s="19">
        <f t="shared" ref="Y691" si="1129">X692</f>
        <v>6071385.2968329275</v>
      </c>
      <c r="Z691" s="19">
        <f t="shared" ref="Z691" si="1130">Y692</f>
        <v>6279133.1058844551</v>
      </c>
      <c r="AA691" s="19">
        <f t="shared" ref="AA691" si="1131">Z692</f>
        <v>6486873.383179117</v>
      </c>
      <c r="AB691" s="19">
        <f t="shared" ref="AB691" si="1132">AA692</f>
        <v>6694605.5786112249</v>
      </c>
      <c r="AC691" s="19">
        <f t="shared" ref="AC691" si="1133">AB692</f>
        <v>6902329.4273834731</v>
      </c>
      <c r="AD691" s="19">
        <f t="shared" ref="AD691" si="1134">AC692</f>
        <v>7110044.3266161894</v>
      </c>
      <c r="AE691" s="19">
        <f t="shared" ref="AE691" si="1135">AD692</f>
        <v>7317750.1593738142</v>
      </c>
      <c r="AF691" s="19">
        <f t="shared" ref="AF691" si="1136">AE692</f>
        <v>7525446.1454898892</v>
      </c>
      <c r="AG691" s="5"/>
      <c r="AH691" s="5"/>
      <c r="AI691" s="5"/>
      <c r="AJ691" s="5"/>
      <c r="AK691" s="5"/>
      <c r="AL691" s="5"/>
      <c r="AM691" s="5"/>
      <c r="AN691" s="5"/>
      <c r="AO691" s="5"/>
      <c r="AP691" s="5"/>
    </row>
    <row r="692" spans="2:42" ht="30" x14ac:dyDescent="0.25">
      <c r="B692" s="23" t="s">
        <v>89</v>
      </c>
      <c r="C692" s="19">
        <f>C690+C691</f>
        <v>1707792.8201030931</v>
      </c>
      <c r="D692" s="19">
        <f t="shared" ref="D692:Q692" si="1137">D690+D691</f>
        <v>1915622.9252577326</v>
      </c>
      <c r="E692" s="19">
        <f t="shared" si="1137"/>
        <v>2123438.8968556705</v>
      </c>
      <c r="F692" s="19">
        <f t="shared" si="1137"/>
        <v>2331258.5452718558</v>
      </c>
      <c r="G692" s="19">
        <f t="shared" si="1137"/>
        <v>2539062.0820178185</v>
      </c>
      <c r="H692" s="19">
        <f t="shared" si="1137"/>
        <v>2746862.7950256574</v>
      </c>
      <c r="I692" s="19">
        <f t="shared" si="1137"/>
        <v>2954661.5722698811</v>
      </c>
      <c r="J692" s="19">
        <f t="shared" si="1137"/>
        <v>3162458.9232645715</v>
      </c>
      <c r="K692" s="19">
        <f t="shared" si="1137"/>
        <v>3370254.8706974229</v>
      </c>
      <c r="L692" s="19">
        <f t="shared" si="1137"/>
        <v>3578049.7528851978</v>
      </c>
      <c r="M692" s="19">
        <f t="shared" si="1137"/>
        <v>3785843.2478752621</v>
      </c>
      <c r="N692" s="19">
        <f t="shared" si="1137"/>
        <v>3993634.9949662848</v>
      </c>
      <c r="O692" s="19">
        <f t="shared" si="1137"/>
        <v>4201424.6533387434</v>
      </c>
      <c r="P692" s="19">
        <f t="shared" si="1137"/>
        <v>4409211.8477951158</v>
      </c>
      <c r="Q692" s="19">
        <f t="shared" si="1137"/>
        <v>4616996.590784926</v>
      </c>
      <c r="R692" s="19">
        <f t="shared" ref="R692:AF692" si="1138">R690+R691</f>
        <v>4824778.6791681405</v>
      </c>
      <c r="S692" s="19">
        <f t="shared" si="1138"/>
        <v>5032557.5688095912</v>
      </c>
      <c r="T692" s="19">
        <f t="shared" si="1138"/>
        <v>5240332.709993992</v>
      </c>
      <c r="U692" s="19">
        <f t="shared" si="1138"/>
        <v>5448103.7050016597</v>
      </c>
      <c r="V692" s="19">
        <f t="shared" si="1138"/>
        <v>5655869.8641334586</v>
      </c>
      <c r="W692" s="19">
        <f t="shared" si="1138"/>
        <v>5863630.7436900195</v>
      </c>
      <c r="X692" s="19">
        <f t="shared" si="1138"/>
        <v>6071385.2968329275</v>
      </c>
      <c r="Y692" s="19">
        <f t="shared" si="1138"/>
        <v>6279133.1058844551</v>
      </c>
      <c r="Z692" s="19">
        <f t="shared" si="1138"/>
        <v>6486873.383179117</v>
      </c>
      <c r="AA692" s="19">
        <f t="shared" si="1138"/>
        <v>6694605.5786112249</v>
      </c>
      <c r="AB692" s="19">
        <f t="shared" si="1138"/>
        <v>6902329.4273834731</v>
      </c>
      <c r="AC692" s="19">
        <f t="shared" si="1138"/>
        <v>7110044.3266161894</v>
      </c>
      <c r="AD692" s="19">
        <f t="shared" si="1138"/>
        <v>7317750.1593738142</v>
      </c>
      <c r="AE692" s="19">
        <f t="shared" si="1138"/>
        <v>7525446.1454898892</v>
      </c>
      <c r="AF692" s="19">
        <f t="shared" si="1138"/>
        <v>7733132.5068192761</v>
      </c>
      <c r="AG692" s="5"/>
      <c r="AH692" s="5"/>
      <c r="AI692" s="5"/>
      <c r="AJ692" s="5"/>
      <c r="AK692" s="5"/>
      <c r="AL692" s="5"/>
      <c r="AM692" s="5"/>
      <c r="AN692" s="5"/>
      <c r="AO692" s="5"/>
      <c r="AP692" s="5"/>
    </row>
    <row r="693" spans="2:42" ht="15" x14ac:dyDescent="0.25">
      <c r="B693" s="5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</row>
    <row r="694" spans="2:42" ht="30" x14ac:dyDescent="0.25">
      <c r="B694" s="32" t="s">
        <v>134</v>
      </c>
      <c r="C694" s="7" t="str">
        <f>założenia!C17</f>
        <v>Rok n
2015</v>
      </c>
      <c r="D694" s="7" t="str">
        <f>założenia!D17</f>
        <v>Rok n+1
2016</v>
      </c>
      <c r="E694" s="7" t="str">
        <f>założenia!E17</f>
        <v>Rok n+2
2017</v>
      </c>
      <c r="F694" s="7" t="str">
        <f>założenia!F17</f>
        <v>Rok n+3
2018</v>
      </c>
      <c r="G694" s="7" t="str">
        <f>założenia!G17</f>
        <v>Rok n+4
2019</v>
      </c>
      <c r="H694" s="7" t="str">
        <f>założenia!H17</f>
        <v>Rok n+5
2020</v>
      </c>
      <c r="I694" s="7" t="str">
        <f>założenia!I17</f>
        <v>Rok n+6
2021</v>
      </c>
      <c r="J694" s="7" t="str">
        <f>założenia!J17</f>
        <v>Rok n+7
2022</v>
      </c>
      <c r="K694" s="7" t="str">
        <f>założenia!K17</f>
        <v>Rok n+8
2023</v>
      </c>
      <c r="L694" s="7" t="str">
        <f>założenia!L17</f>
        <v>Rok n+9
2024</v>
      </c>
      <c r="M694" s="7" t="str">
        <f>założenia!M17</f>
        <v>Rok n+10
2025</v>
      </c>
      <c r="N694" s="7" t="str">
        <f>założenia!N17</f>
        <v>Rok n+11
2026</v>
      </c>
      <c r="O694" s="7" t="str">
        <f>założenia!O17</f>
        <v>Rok n+12
2027</v>
      </c>
      <c r="P694" s="7" t="str">
        <f>założenia!P17</f>
        <v>Rok n+13
2028</v>
      </c>
      <c r="Q694" s="7" t="str">
        <f>założenia!Q17</f>
        <v>Rok n+14
2029</v>
      </c>
      <c r="R694" s="7" t="str">
        <f>założenia!R17</f>
        <v>Rok n+15
2030</v>
      </c>
      <c r="S694" s="7" t="str">
        <f>założenia!S17</f>
        <v>Rok n+16
2031</v>
      </c>
      <c r="T694" s="7" t="str">
        <f>założenia!T17</f>
        <v>Rok n+17
2032</v>
      </c>
      <c r="U694" s="7" t="str">
        <f>założenia!U17</f>
        <v>Rok n+18
2033</v>
      </c>
      <c r="V694" s="7" t="str">
        <f>założenia!V17</f>
        <v>Rok n+19
2034</v>
      </c>
      <c r="W694" s="7" t="str">
        <f>założenia!W17</f>
        <v>Rok n+20
2035</v>
      </c>
      <c r="X694" s="7" t="str">
        <f>założenia!X17</f>
        <v>Rok n+21
2036</v>
      </c>
      <c r="Y694" s="7" t="str">
        <f>założenia!Y17</f>
        <v>Rok n+22
2037</v>
      </c>
      <c r="Z694" s="7" t="str">
        <f>założenia!Z17</f>
        <v>Rok n+23
2038</v>
      </c>
      <c r="AA694" s="7" t="str">
        <f>założenia!AA17</f>
        <v>Rok n+24
2039</v>
      </c>
      <c r="AB694" s="7" t="str">
        <f>założenia!AB17</f>
        <v>Rok n+25
2040</v>
      </c>
      <c r="AC694" s="7" t="str">
        <f>założenia!AC17</f>
        <v>Rok n+26
2041</v>
      </c>
      <c r="AD694" s="7" t="str">
        <f>założenia!AD17</f>
        <v>Rok n+27
2042</v>
      </c>
      <c r="AE694" s="7" t="str">
        <f>założenia!AE17</f>
        <v>Rok n+28
2043</v>
      </c>
      <c r="AF694" s="7" t="str">
        <f>założenia!AF17</f>
        <v>Rok n+29
2044</v>
      </c>
      <c r="AG694" s="5"/>
      <c r="AH694" s="5"/>
      <c r="AI694" s="5"/>
      <c r="AJ694" s="5"/>
      <c r="AK694" s="5"/>
      <c r="AL694" s="5"/>
      <c r="AM694" s="5"/>
      <c r="AN694" s="5"/>
      <c r="AO694" s="5"/>
      <c r="AP694" s="5"/>
    </row>
    <row r="695" spans="2:42" ht="30" x14ac:dyDescent="0.25">
      <c r="B695" s="39" t="s">
        <v>58</v>
      </c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5"/>
      <c r="AH695" s="5"/>
      <c r="AI695" s="5"/>
      <c r="AJ695" s="5"/>
      <c r="AK695" s="5"/>
      <c r="AL695" s="5"/>
      <c r="AM695" s="5"/>
      <c r="AN695" s="5"/>
      <c r="AO695" s="5"/>
      <c r="AP695" s="5"/>
    </row>
    <row r="696" spans="2:42" ht="15" x14ac:dyDescent="0.25">
      <c r="B696" s="23" t="s">
        <v>59</v>
      </c>
      <c r="C696" s="19">
        <f t="shared" ref="C696:Q696" si="1139">C211</f>
        <v>8100</v>
      </c>
      <c r="D696" s="19">
        <f t="shared" si="1139"/>
        <v>8100</v>
      </c>
      <c r="E696" s="19">
        <f t="shared" si="1139"/>
        <v>145091</v>
      </c>
      <c r="F696" s="19">
        <f t="shared" si="1139"/>
        <v>145091</v>
      </c>
      <c r="G696" s="19">
        <f t="shared" si="1139"/>
        <v>145091</v>
      </c>
      <c r="H696" s="19">
        <f t="shared" si="1139"/>
        <v>145091</v>
      </c>
      <c r="I696" s="19">
        <f t="shared" si="1139"/>
        <v>145091</v>
      </c>
      <c r="J696" s="19">
        <f t="shared" si="1139"/>
        <v>145091</v>
      </c>
      <c r="K696" s="19">
        <f t="shared" si="1139"/>
        <v>145091</v>
      </c>
      <c r="L696" s="19">
        <f t="shared" si="1139"/>
        <v>145091</v>
      </c>
      <c r="M696" s="19">
        <f t="shared" si="1139"/>
        <v>145091</v>
      </c>
      <c r="N696" s="19">
        <f t="shared" si="1139"/>
        <v>145091</v>
      </c>
      <c r="O696" s="19">
        <f t="shared" si="1139"/>
        <v>145091</v>
      </c>
      <c r="P696" s="19">
        <f t="shared" si="1139"/>
        <v>145091</v>
      </c>
      <c r="Q696" s="19">
        <f t="shared" si="1139"/>
        <v>145091</v>
      </c>
      <c r="R696" s="19">
        <f t="shared" ref="R696:AF696" si="1140">R211</f>
        <v>145091</v>
      </c>
      <c r="S696" s="19">
        <f t="shared" si="1140"/>
        <v>145091</v>
      </c>
      <c r="T696" s="19">
        <f t="shared" si="1140"/>
        <v>145091</v>
      </c>
      <c r="U696" s="19">
        <f t="shared" si="1140"/>
        <v>145091</v>
      </c>
      <c r="V696" s="19">
        <f t="shared" si="1140"/>
        <v>145091</v>
      </c>
      <c r="W696" s="19">
        <f t="shared" si="1140"/>
        <v>145091</v>
      </c>
      <c r="X696" s="19">
        <f t="shared" si="1140"/>
        <v>145091</v>
      </c>
      <c r="Y696" s="19">
        <f t="shared" si="1140"/>
        <v>145091</v>
      </c>
      <c r="Z696" s="19">
        <f t="shared" si="1140"/>
        <v>145091</v>
      </c>
      <c r="AA696" s="19">
        <f t="shared" si="1140"/>
        <v>145091</v>
      </c>
      <c r="AB696" s="19">
        <f t="shared" si="1140"/>
        <v>145091</v>
      </c>
      <c r="AC696" s="19">
        <f t="shared" si="1140"/>
        <v>145091</v>
      </c>
      <c r="AD696" s="19">
        <f t="shared" si="1140"/>
        <v>145091</v>
      </c>
      <c r="AE696" s="19">
        <f t="shared" si="1140"/>
        <v>145091</v>
      </c>
      <c r="AF696" s="19">
        <f t="shared" si="1140"/>
        <v>145090.99999999627</v>
      </c>
      <c r="AG696" s="5"/>
      <c r="AH696" s="5"/>
      <c r="AI696" s="5"/>
      <c r="AJ696" s="5"/>
      <c r="AK696" s="5"/>
      <c r="AL696" s="5"/>
      <c r="AM696" s="5"/>
      <c r="AN696" s="5"/>
      <c r="AO696" s="5"/>
      <c r="AP696" s="5"/>
    </row>
    <row r="697" spans="2:42" ht="15" x14ac:dyDescent="0.25">
      <c r="B697" s="23" t="s">
        <v>60</v>
      </c>
      <c r="C697" s="19">
        <f>C698+C699+C700+C701+C702</f>
        <v>3199692.8201030931</v>
      </c>
      <c r="D697" s="19">
        <f t="shared" ref="D697:Q697" si="1141">D698+D699+D700+D701+D702</f>
        <v>3199730.1051546396</v>
      </c>
      <c r="E697" s="19">
        <f t="shared" si="1141"/>
        <v>3199358.5618041237</v>
      </c>
      <c r="F697" s="19">
        <f t="shared" si="1141"/>
        <v>3199719.6484161853</v>
      </c>
      <c r="G697" s="19">
        <f t="shared" si="1141"/>
        <v>3199703.5367459627</v>
      </c>
      <c r="H697" s="19">
        <f t="shared" si="1141"/>
        <v>3199700.7130078389</v>
      </c>
      <c r="I697" s="19">
        <f t="shared" si="1141"/>
        <v>3199698.7772442237</v>
      </c>
      <c r="J697" s="19">
        <f t="shared" si="1141"/>
        <v>3199697.3509946903</v>
      </c>
      <c r="K697" s="19">
        <f t="shared" si="1141"/>
        <v>3199695.9474328514</v>
      </c>
      <c r="L697" s="19">
        <f t="shared" si="1141"/>
        <v>3199694.8821877749</v>
      </c>
      <c r="M697" s="19">
        <f t="shared" si="1141"/>
        <v>3199693.4949900643</v>
      </c>
      <c r="N697" s="19">
        <f t="shared" si="1141"/>
        <v>3199691.7470910228</v>
      </c>
      <c r="O697" s="19">
        <f t="shared" si="1141"/>
        <v>3199689.6583724581</v>
      </c>
      <c r="P697" s="19">
        <f t="shared" si="1141"/>
        <v>3199687.1944563719</v>
      </c>
      <c r="Q697" s="19">
        <f t="shared" si="1141"/>
        <v>3199684.7429898097</v>
      </c>
      <c r="R697" s="19">
        <f t="shared" ref="R697:AF697" si="1142">R698+R699+R700+R701+R702</f>
        <v>3199682.088383215</v>
      </c>
      <c r="S697" s="19">
        <f t="shared" si="1142"/>
        <v>3199678.8896414503</v>
      </c>
      <c r="T697" s="19">
        <f t="shared" si="1142"/>
        <v>3199675.1411844003</v>
      </c>
      <c r="U697" s="19">
        <f t="shared" si="1142"/>
        <v>3199670.9950076672</v>
      </c>
      <c r="V697" s="19">
        <f t="shared" si="1142"/>
        <v>3199666.1591317989</v>
      </c>
      <c r="W697" s="19">
        <f t="shared" si="1142"/>
        <v>3199660.8795565614</v>
      </c>
      <c r="X697" s="19">
        <f t="shared" si="1142"/>
        <v>3199654.553142908</v>
      </c>
      <c r="Y697" s="19">
        <f t="shared" si="1142"/>
        <v>3199647.8090515281</v>
      </c>
      <c r="Z697" s="19">
        <f t="shared" si="1142"/>
        <v>3199640.2772946614</v>
      </c>
      <c r="AA697" s="19">
        <f t="shared" si="1142"/>
        <v>3199632.1954321084</v>
      </c>
      <c r="AB697" s="19">
        <f t="shared" si="1142"/>
        <v>3199623.8487722483</v>
      </c>
      <c r="AC697" s="19">
        <f t="shared" si="1142"/>
        <v>3199614.8992327163</v>
      </c>
      <c r="AD697" s="19">
        <f t="shared" si="1142"/>
        <v>3199605.8327576243</v>
      </c>
      <c r="AE697" s="19">
        <f t="shared" si="1142"/>
        <v>3199595.986116075</v>
      </c>
      <c r="AF697" s="19">
        <f t="shared" si="1142"/>
        <v>3199586.3613293869</v>
      </c>
      <c r="AG697" s="5"/>
      <c r="AH697" s="5"/>
      <c r="AI697" s="5"/>
      <c r="AJ697" s="5"/>
      <c r="AK697" s="5"/>
      <c r="AL697" s="5"/>
      <c r="AM697" s="5"/>
      <c r="AN697" s="5"/>
      <c r="AO697" s="5"/>
      <c r="AP697" s="5"/>
    </row>
    <row r="698" spans="2:42" ht="15" x14ac:dyDescent="0.25">
      <c r="B698" s="8" t="s">
        <v>61</v>
      </c>
      <c r="C698" s="16">
        <f>założenia!$C79+założenia!$C87</f>
        <v>3200000</v>
      </c>
      <c r="D698" s="16">
        <f>założenia!$C79+założenia!$C87</f>
        <v>3200000</v>
      </c>
      <c r="E698" s="16">
        <f>założenia!$C79+założenia!$C87</f>
        <v>3200000</v>
      </c>
      <c r="F698" s="16">
        <f>założenia!$C79+założenia!$C87</f>
        <v>3200000</v>
      </c>
      <c r="G698" s="16">
        <f>założenia!$C79+założenia!$C87</f>
        <v>3200000</v>
      </c>
      <c r="H698" s="16">
        <f>założenia!$C79+założenia!$C87</f>
        <v>3200000</v>
      </c>
      <c r="I698" s="16">
        <f>założenia!$C79+założenia!$C87</f>
        <v>3200000</v>
      </c>
      <c r="J698" s="16">
        <f>założenia!$C79+założenia!$C87</f>
        <v>3200000</v>
      </c>
      <c r="K698" s="16">
        <f>założenia!$C79+założenia!$C87</f>
        <v>3200000</v>
      </c>
      <c r="L698" s="16">
        <f>założenia!$C79+założenia!$C87</f>
        <v>3200000</v>
      </c>
      <c r="M698" s="16">
        <f>założenia!$C79+założenia!$C87</f>
        <v>3200000</v>
      </c>
      <c r="N698" s="16">
        <f>założenia!$C79+założenia!$C87</f>
        <v>3200000</v>
      </c>
      <c r="O698" s="16">
        <f>założenia!$C79+założenia!$C87</f>
        <v>3200000</v>
      </c>
      <c r="P698" s="16">
        <f>założenia!$C79+założenia!$C87</f>
        <v>3200000</v>
      </c>
      <c r="Q698" s="16">
        <f>założenia!$C79+założenia!$C87</f>
        <v>3200000</v>
      </c>
      <c r="R698" s="16">
        <f>założenia!$C79+założenia!$C87</f>
        <v>3200000</v>
      </c>
      <c r="S698" s="16">
        <f>założenia!$C79+założenia!$C87</f>
        <v>3200000</v>
      </c>
      <c r="T698" s="16">
        <f>założenia!$C79+założenia!$C87</f>
        <v>3200000</v>
      </c>
      <c r="U698" s="16">
        <f>założenia!$C79+założenia!$C87</f>
        <v>3200000</v>
      </c>
      <c r="V698" s="16">
        <f>założenia!$C79+założenia!$C87</f>
        <v>3200000</v>
      </c>
      <c r="W698" s="16">
        <f>założenia!$C79+założenia!$C87</f>
        <v>3200000</v>
      </c>
      <c r="X698" s="16">
        <f>założenia!$C79+założenia!$C87</f>
        <v>3200000</v>
      </c>
      <c r="Y698" s="16">
        <f>założenia!$C79+założenia!$C87</f>
        <v>3200000</v>
      </c>
      <c r="Z698" s="16">
        <f>założenia!$C79+założenia!$C87</f>
        <v>3200000</v>
      </c>
      <c r="AA698" s="16">
        <f>założenia!$C79+założenia!$C87</f>
        <v>3200000</v>
      </c>
      <c r="AB698" s="16">
        <f>założenia!$C79+założenia!$C87</f>
        <v>3200000</v>
      </c>
      <c r="AC698" s="16">
        <f>założenia!$C79+założenia!$C87</f>
        <v>3200000</v>
      </c>
      <c r="AD698" s="16">
        <f>założenia!$C79+założenia!$C87</f>
        <v>3200000</v>
      </c>
      <c r="AE698" s="16">
        <f>założenia!$C79+założenia!$C87</f>
        <v>3200000</v>
      </c>
      <c r="AF698" s="16">
        <f>założenia!$C79+założenia!$C87</f>
        <v>3200000</v>
      </c>
      <c r="AG698" s="5"/>
      <c r="AH698" s="5"/>
      <c r="AI698" s="5"/>
      <c r="AJ698" s="5"/>
      <c r="AK698" s="5"/>
      <c r="AL698" s="5"/>
      <c r="AM698" s="5"/>
      <c r="AN698" s="5"/>
      <c r="AO698" s="5"/>
      <c r="AP698" s="5"/>
    </row>
    <row r="699" spans="2:42" ht="15" x14ac:dyDescent="0.25">
      <c r="B699" s="8" t="s">
        <v>62</v>
      </c>
      <c r="C699" s="16">
        <f>założenia!C231-C403</f>
        <v>-511.96649484536465</v>
      </c>
      <c r="D699" s="16">
        <f t="shared" ref="D699:Q699" si="1143">C403-D403</f>
        <v>-449.82474226804334</v>
      </c>
      <c r="E699" s="16">
        <f t="shared" si="1143"/>
        <v>-1069.0636597938064</v>
      </c>
      <c r="F699" s="16">
        <f t="shared" si="1143"/>
        <v>-467.25263969071966</v>
      </c>
      <c r="G699" s="16">
        <f t="shared" si="1143"/>
        <v>-494.10542339588574</v>
      </c>
      <c r="H699" s="16">
        <f t="shared" si="1143"/>
        <v>-498.81165360147133</v>
      </c>
      <c r="I699" s="16">
        <f t="shared" si="1143"/>
        <v>-502.03792629405507</v>
      </c>
      <c r="J699" s="16">
        <f t="shared" si="1143"/>
        <v>-504.41500884886773</v>
      </c>
      <c r="K699" s="16">
        <f t="shared" si="1143"/>
        <v>-506.75427858116745</v>
      </c>
      <c r="L699" s="16">
        <f t="shared" si="1143"/>
        <v>-508.52968704123487</v>
      </c>
      <c r="M699" s="16">
        <f t="shared" si="1143"/>
        <v>-510.84168322684127</v>
      </c>
      <c r="N699" s="16">
        <f t="shared" si="1143"/>
        <v>-513.75484829532797</v>
      </c>
      <c r="O699" s="16">
        <f t="shared" si="1143"/>
        <v>-517.23604590327886</v>
      </c>
      <c r="P699" s="16">
        <f t="shared" si="1143"/>
        <v>-521.34257271434035</v>
      </c>
      <c r="Q699" s="16">
        <f t="shared" si="1143"/>
        <v>-525.4283503173574</v>
      </c>
      <c r="R699" s="16">
        <f t="shared" ref="R699:R700" si="1144">Q403-R403</f>
        <v>-529.85269464169687</v>
      </c>
      <c r="S699" s="16">
        <f t="shared" ref="S699:S700" si="1145">R403-S403</f>
        <v>-535.1839309164061</v>
      </c>
      <c r="T699" s="16">
        <f t="shared" ref="T699:T700" si="1146">S403-T403</f>
        <v>-541.43135933259327</v>
      </c>
      <c r="U699" s="16">
        <f t="shared" ref="U699:U700" si="1147">T403-U403</f>
        <v>-548.34165388873225</v>
      </c>
      <c r="V699" s="16">
        <f t="shared" ref="V699:V700" si="1148">U403-V403</f>
        <v>-556.40144700177188</v>
      </c>
      <c r="W699" s="16">
        <f t="shared" ref="W699:W700" si="1149">V403-W403</f>
        <v>-565.20073906419566</v>
      </c>
      <c r="X699" s="16">
        <f t="shared" ref="X699:X700" si="1150">W403-X403</f>
        <v>-575.7447618198421</v>
      </c>
      <c r="Y699" s="16">
        <f t="shared" ref="Y699:Y700" si="1151">X403-Y403</f>
        <v>-586.98491411987197</v>
      </c>
      <c r="Z699" s="16">
        <f t="shared" ref="Z699:Z700" si="1152">Y403-Z403</f>
        <v>-599.5378422306967</v>
      </c>
      <c r="AA699" s="16">
        <f t="shared" ref="AA699:AA700" si="1153">Z403-AA403</f>
        <v>-613.00761315334967</v>
      </c>
      <c r="AB699" s="16">
        <f t="shared" ref="AB699:AB700" si="1154">AA403-AB403</f>
        <v>-626.91871291959978</v>
      </c>
      <c r="AC699" s="16">
        <f t="shared" ref="AC699:AC700" si="1155">AB403-AC403</f>
        <v>-641.83461213907867</v>
      </c>
      <c r="AD699" s="16">
        <f t="shared" ref="AD699:AD700" si="1156">AC403-AD403</f>
        <v>-656.94540395936929</v>
      </c>
      <c r="AE699" s="16">
        <f t="shared" ref="AE699:AE700" si="1157">AD403-AE403</f>
        <v>-673.35647320840508</v>
      </c>
      <c r="AF699" s="16">
        <f t="shared" ref="AF699:AF700" si="1158">AE403-AF403</f>
        <v>-689.39778435511107</v>
      </c>
      <c r="AG699" s="5"/>
      <c r="AH699" s="5"/>
      <c r="AI699" s="5"/>
      <c r="AJ699" s="5"/>
      <c r="AK699" s="5"/>
      <c r="AL699" s="5"/>
      <c r="AM699" s="5"/>
      <c r="AN699" s="5"/>
      <c r="AO699" s="5"/>
      <c r="AP699" s="5"/>
    </row>
    <row r="700" spans="2:42" ht="15" x14ac:dyDescent="0.25">
      <c r="B700" s="8" t="s">
        <v>63</v>
      </c>
      <c r="C700" s="16">
        <f>założenia!C232-C404</f>
        <v>-819.14639175258344</v>
      </c>
      <c r="D700" s="16">
        <f t="shared" ref="D700:Q700" si="1159">C404-D404</f>
        <v>-719.71958762886061</v>
      </c>
      <c r="E700" s="16">
        <f t="shared" si="1159"/>
        <v>-1710.5018556700961</v>
      </c>
      <c r="F700" s="16">
        <f t="shared" si="1159"/>
        <v>-747.60422350515728</v>
      </c>
      <c r="G700" s="16">
        <f t="shared" si="1159"/>
        <v>-790.56867743340263</v>
      </c>
      <c r="H700" s="16">
        <f t="shared" si="1159"/>
        <v>-798.09864576236578</v>
      </c>
      <c r="I700" s="16">
        <f t="shared" si="1159"/>
        <v>-803.26068207049684</v>
      </c>
      <c r="J700" s="16">
        <f t="shared" si="1159"/>
        <v>-807.06401415818254</v>
      </c>
      <c r="K700" s="16">
        <f t="shared" si="1159"/>
        <v>-810.80684572986502</v>
      </c>
      <c r="L700" s="16">
        <f t="shared" si="1159"/>
        <v>-813.64749926597869</v>
      </c>
      <c r="M700" s="16">
        <f t="shared" si="1159"/>
        <v>-817.34669316295185</v>
      </c>
      <c r="N700" s="16">
        <f t="shared" si="1159"/>
        <v>-822.00775727251312</v>
      </c>
      <c r="O700" s="16">
        <f t="shared" si="1159"/>
        <v>-827.577673445252</v>
      </c>
      <c r="P700" s="16">
        <f t="shared" si="1159"/>
        <v>-834.14811634294165</v>
      </c>
      <c r="Q700" s="16">
        <f t="shared" si="1159"/>
        <v>-840.68536050776311</v>
      </c>
      <c r="R700" s="16">
        <f t="shared" si="1144"/>
        <v>-847.76431142672664</v>
      </c>
      <c r="S700" s="16">
        <f t="shared" si="1145"/>
        <v>-856.29428946625558</v>
      </c>
      <c r="T700" s="16">
        <f t="shared" si="1146"/>
        <v>-866.29017493214633</v>
      </c>
      <c r="U700" s="16">
        <f t="shared" si="1147"/>
        <v>-877.34664622198034</v>
      </c>
      <c r="V700" s="16">
        <f t="shared" si="1148"/>
        <v>-890.24231520280591</v>
      </c>
      <c r="W700" s="16">
        <f t="shared" si="1149"/>
        <v>-904.3211825027247</v>
      </c>
      <c r="X700" s="16">
        <f t="shared" si="1150"/>
        <v>-921.19161891176191</v>
      </c>
      <c r="Y700" s="16">
        <f t="shared" si="1151"/>
        <v>-939.17586259178643</v>
      </c>
      <c r="Z700" s="16">
        <f t="shared" si="1152"/>
        <v>-959.26054756909434</v>
      </c>
      <c r="AA700" s="16">
        <f t="shared" si="1153"/>
        <v>-980.81218104538857</v>
      </c>
      <c r="AB700" s="16">
        <f t="shared" si="1154"/>
        <v>-1003.0699406713393</v>
      </c>
      <c r="AC700" s="16">
        <f t="shared" si="1155"/>
        <v>-1026.9353794225171</v>
      </c>
      <c r="AD700" s="16">
        <f t="shared" si="1156"/>
        <v>-1051.1126463350083</v>
      </c>
      <c r="AE700" s="16">
        <f t="shared" si="1157"/>
        <v>-1077.3703571334627</v>
      </c>
      <c r="AF700" s="16">
        <f t="shared" si="1158"/>
        <v>-1103.036454968169</v>
      </c>
      <c r="AG700" s="5"/>
      <c r="AH700" s="5"/>
      <c r="AI700" s="5"/>
      <c r="AJ700" s="5"/>
      <c r="AK700" s="5"/>
      <c r="AL700" s="5"/>
      <c r="AM700" s="5"/>
      <c r="AN700" s="5"/>
      <c r="AO700" s="5"/>
      <c r="AP700" s="5"/>
    </row>
    <row r="701" spans="2:42" ht="45" x14ac:dyDescent="0.25">
      <c r="B701" s="8" t="s">
        <v>64</v>
      </c>
      <c r="C701" s="16">
        <f>C420-założenia!C248</f>
        <v>1023.9329896907293</v>
      </c>
      <c r="D701" s="16">
        <f t="shared" ref="D701:Q701" si="1160">D420-C420</f>
        <v>899.64948453608667</v>
      </c>
      <c r="E701" s="16">
        <f t="shared" si="1160"/>
        <v>2138.1273195876129</v>
      </c>
      <c r="F701" s="16">
        <f t="shared" si="1160"/>
        <v>934.50527938143932</v>
      </c>
      <c r="G701" s="16">
        <f t="shared" si="1160"/>
        <v>988.21084679177147</v>
      </c>
      <c r="H701" s="16">
        <f t="shared" si="1160"/>
        <v>997.62330720294267</v>
      </c>
      <c r="I701" s="16">
        <f t="shared" si="1160"/>
        <v>1004.0758525881101</v>
      </c>
      <c r="J701" s="16">
        <f t="shared" si="1160"/>
        <v>1008.8300176977355</v>
      </c>
      <c r="K701" s="16">
        <f t="shared" si="1160"/>
        <v>1013.5085571623349</v>
      </c>
      <c r="L701" s="16">
        <f t="shared" si="1160"/>
        <v>1017.0593740824697</v>
      </c>
      <c r="M701" s="16">
        <f t="shared" si="1160"/>
        <v>1021.6833664536825</v>
      </c>
      <c r="N701" s="16">
        <f t="shared" si="1160"/>
        <v>1027.5096965906559</v>
      </c>
      <c r="O701" s="16">
        <f t="shared" si="1160"/>
        <v>1034.4720918065577</v>
      </c>
      <c r="P701" s="16">
        <f t="shared" si="1160"/>
        <v>1042.6851454286807</v>
      </c>
      <c r="Q701" s="16">
        <f t="shared" si="1160"/>
        <v>1050.8567006347148</v>
      </c>
      <c r="R701" s="16">
        <f t="shared" ref="R701" si="1161">R420-Q420</f>
        <v>1059.7053892833937</v>
      </c>
      <c r="S701" s="16">
        <f t="shared" ref="S701" si="1162">S420-R420</f>
        <v>1070.3678618328122</v>
      </c>
      <c r="T701" s="16">
        <f t="shared" ref="T701" si="1163">T420-S420</f>
        <v>1082.8627186651865</v>
      </c>
      <c r="U701" s="16">
        <f t="shared" ref="U701" si="1164">U420-T420</f>
        <v>1096.6833077774645</v>
      </c>
      <c r="V701" s="16">
        <f t="shared" ref="V701" si="1165">V420-U420</f>
        <v>1112.8028940035438</v>
      </c>
      <c r="W701" s="16">
        <f t="shared" ref="W701" si="1166">W420-V420</f>
        <v>1130.4014781283913</v>
      </c>
      <c r="X701" s="16">
        <f t="shared" ref="X701" si="1167">X420-W420</f>
        <v>1151.4895236396842</v>
      </c>
      <c r="Y701" s="16">
        <f t="shared" ref="Y701" si="1168">Y420-X420</f>
        <v>1173.9698282397439</v>
      </c>
      <c r="Z701" s="16">
        <f t="shared" ref="Z701" si="1169">Z420-Y420</f>
        <v>1199.0756844613934</v>
      </c>
      <c r="AA701" s="16">
        <f t="shared" ref="AA701" si="1170">AA420-Z420</f>
        <v>1226.0152263066993</v>
      </c>
      <c r="AB701" s="16">
        <f t="shared" ref="AB701" si="1171">AB420-AA420</f>
        <v>1253.8374258391996</v>
      </c>
      <c r="AC701" s="16">
        <f t="shared" ref="AC701" si="1172">AC420-AB420</f>
        <v>1283.6692242781573</v>
      </c>
      <c r="AD701" s="16">
        <f t="shared" ref="AD701" si="1173">AD420-AC420</f>
        <v>1313.8908079187386</v>
      </c>
      <c r="AE701" s="16">
        <f t="shared" ref="AE701" si="1174">AE420-AD420</f>
        <v>1346.7129464168102</v>
      </c>
      <c r="AF701" s="16">
        <f t="shared" ref="AF701" si="1175">AF420-AE420</f>
        <v>1378.7955687102221</v>
      </c>
      <c r="AG701" s="5"/>
      <c r="AH701" s="5"/>
      <c r="AI701" s="5"/>
      <c r="AJ701" s="5"/>
      <c r="AK701" s="5"/>
      <c r="AL701" s="5"/>
      <c r="AM701" s="5"/>
      <c r="AN701" s="5"/>
      <c r="AO701" s="5"/>
      <c r="AP701" s="5"/>
    </row>
    <row r="702" spans="2:42" ht="15" x14ac:dyDescent="0.25">
      <c r="B702" s="8" t="s">
        <v>65</v>
      </c>
      <c r="C702" s="16">
        <f>C665</f>
        <v>0</v>
      </c>
      <c r="D702" s="16">
        <f t="shared" ref="D702:Q702" si="1176">D665</f>
        <v>0</v>
      </c>
      <c r="E702" s="16">
        <f t="shared" si="1176"/>
        <v>0</v>
      </c>
      <c r="F702" s="16">
        <f t="shared" si="1176"/>
        <v>0</v>
      </c>
      <c r="G702" s="16">
        <f t="shared" si="1176"/>
        <v>0</v>
      </c>
      <c r="H702" s="16">
        <f t="shared" si="1176"/>
        <v>0</v>
      </c>
      <c r="I702" s="16">
        <f t="shared" si="1176"/>
        <v>0</v>
      </c>
      <c r="J702" s="16">
        <f t="shared" si="1176"/>
        <v>0</v>
      </c>
      <c r="K702" s="16">
        <f t="shared" si="1176"/>
        <v>0</v>
      </c>
      <c r="L702" s="16">
        <f t="shared" si="1176"/>
        <v>0</v>
      </c>
      <c r="M702" s="16">
        <f t="shared" si="1176"/>
        <v>0</v>
      </c>
      <c r="N702" s="16">
        <f t="shared" si="1176"/>
        <v>0</v>
      </c>
      <c r="O702" s="16">
        <f t="shared" si="1176"/>
        <v>0</v>
      </c>
      <c r="P702" s="16">
        <f t="shared" si="1176"/>
        <v>0</v>
      </c>
      <c r="Q702" s="16">
        <f t="shared" si="1176"/>
        <v>0</v>
      </c>
      <c r="R702" s="16">
        <f t="shared" ref="R702:AF702" si="1177">R665</f>
        <v>0</v>
      </c>
      <c r="S702" s="16">
        <f t="shared" si="1177"/>
        <v>0</v>
      </c>
      <c r="T702" s="16">
        <f t="shared" si="1177"/>
        <v>0</v>
      </c>
      <c r="U702" s="16">
        <f t="shared" si="1177"/>
        <v>0</v>
      </c>
      <c r="V702" s="16">
        <f t="shared" si="1177"/>
        <v>0</v>
      </c>
      <c r="W702" s="16">
        <f t="shared" si="1177"/>
        <v>0</v>
      </c>
      <c r="X702" s="16">
        <f t="shared" si="1177"/>
        <v>0</v>
      </c>
      <c r="Y702" s="16">
        <f t="shared" si="1177"/>
        <v>0</v>
      </c>
      <c r="Z702" s="16">
        <f t="shared" si="1177"/>
        <v>0</v>
      </c>
      <c r="AA702" s="16">
        <f t="shared" si="1177"/>
        <v>0</v>
      </c>
      <c r="AB702" s="16">
        <f t="shared" si="1177"/>
        <v>0</v>
      </c>
      <c r="AC702" s="16">
        <f t="shared" si="1177"/>
        <v>0</v>
      </c>
      <c r="AD702" s="16">
        <f t="shared" si="1177"/>
        <v>0</v>
      </c>
      <c r="AE702" s="16">
        <f t="shared" si="1177"/>
        <v>0</v>
      </c>
      <c r="AF702" s="16">
        <f t="shared" si="1177"/>
        <v>0</v>
      </c>
      <c r="AG702" s="5"/>
      <c r="AH702" s="5"/>
      <c r="AI702" s="5"/>
      <c r="AJ702" s="5"/>
      <c r="AK702" s="5"/>
      <c r="AL702" s="5"/>
      <c r="AM702" s="5"/>
      <c r="AN702" s="5"/>
      <c r="AO702" s="5"/>
      <c r="AP702" s="5"/>
    </row>
    <row r="703" spans="2:42" ht="30" x14ac:dyDescent="0.25">
      <c r="B703" s="23" t="s">
        <v>66</v>
      </c>
      <c r="C703" s="19">
        <f>C696+C697</f>
        <v>3207792.8201030931</v>
      </c>
      <c r="D703" s="19">
        <f t="shared" ref="D703:Q703" si="1178">D696+D697</f>
        <v>3207830.1051546396</v>
      </c>
      <c r="E703" s="19">
        <f t="shared" si="1178"/>
        <v>3344449.5618041237</v>
      </c>
      <c r="F703" s="19">
        <f t="shared" si="1178"/>
        <v>3344810.6484161853</v>
      </c>
      <c r="G703" s="19">
        <f t="shared" si="1178"/>
        <v>3344794.5367459627</v>
      </c>
      <c r="H703" s="19">
        <f t="shared" si="1178"/>
        <v>3344791.7130078389</v>
      </c>
      <c r="I703" s="19">
        <f t="shared" si="1178"/>
        <v>3344789.7772442237</v>
      </c>
      <c r="J703" s="19">
        <f t="shared" si="1178"/>
        <v>3344788.3509946903</v>
      </c>
      <c r="K703" s="19">
        <f t="shared" si="1178"/>
        <v>3344786.9474328514</v>
      </c>
      <c r="L703" s="19">
        <f t="shared" si="1178"/>
        <v>3344785.8821877749</v>
      </c>
      <c r="M703" s="19">
        <f t="shared" si="1178"/>
        <v>3344784.4949900643</v>
      </c>
      <c r="N703" s="19">
        <f t="shared" si="1178"/>
        <v>3344782.7470910228</v>
      </c>
      <c r="O703" s="19">
        <f t="shared" si="1178"/>
        <v>3344780.6583724581</v>
      </c>
      <c r="P703" s="19">
        <f t="shared" si="1178"/>
        <v>3344778.1944563719</v>
      </c>
      <c r="Q703" s="19">
        <f t="shared" si="1178"/>
        <v>3344775.7429898097</v>
      </c>
      <c r="R703" s="19">
        <f t="shared" ref="R703:AF703" si="1179">R696+R697</f>
        <v>3344773.088383215</v>
      </c>
      <c r="S703" s="19">
        <f t="shared" si="1179"/>
        <v>3344769.8896414503</v>
      </c>
      <c r="T703" s="19">
        <f t="shared" si="1179"/>
        <v>3344766.1411844003</v>
      </c>
      <c r="U703" s="19">
        <f t="shared" si="1179"/>
        <v>3344761.9950076672</v>
      </c>
      <c r="V703" s="19">
        <f t="shared" si="1179"/>
        <v>3344757.1591317989</v>
      </c>
      <c r="W703" s="19">
        <f t="shared" si="1179"/>
        <v>3344751.8795565614</v>
      </c>
      <c r="X703" s="19">
        <f t="shared" si="1179"/>
        <v>3344745.553142908</v>
      </c>
      <c r="Y703" s="19">
        <f t="shared" si="1179"/>
        <v>3344738.8090515281</v>
      </c>
      <c r="Z703" s="19">
        <f t="shared" si="1179"/>
        <v>3344731.2772946614</v>
      </c>
      <c r="AA703" s="19">
        <f t="shared" si="1179"/>
        <v>3344723.1954321084</v>
      </c>
      <c r="AB703" s="19">
        <f t="shared" si="1179"/>
        <v>3344714.8487722483</v>
      </c>
      <c r="AC703" s="19">
        <f t="shared" si="1179"/>
        <v>3344705.8992327163</v>
      </c>
      <c r="AD703" s="19">
        <f t="shared" si="1179"/>
        <v>3344696.8327576243</v>
      </c>
      <c r="AE703" s="19">
        <f t="shared" si="1179"/>
        <v>3344686.986116075</v>
      </c>
      <c r="AF703" s="19">
        <f t="shared" si="1179"/>
        <v>3344677.3613293832</v>
      </c>
      <c r="AG703" s="5"/>
      <c r="AH703" s="5"/>
      <c r="AI703" s="5"/>
      <c r="AJ703" s="5"/>
      <c r="AK703" s="5"/>
      <c r="AL703" s="5"/>
      <c r="AM703" s="5"/>
      <c r="AN703" s="5"/>
      <c r="AO703" s="5"/>
      <c r="AP703" s="5"/>
    </row>
    <row r="704" spans="2:42" ht="30" x14ac:dyDescent="0.25">
      <c r="B704" s="24" t="s">
        <v>67</v>
      </c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5"/>
      <c r="AH704" s="5"/>
      <c r="AI704" s="5"/>
      <c r="AJ704" s="5"/>
      <c r="AK704" s="5"/>
      <c r="AL704" s="5"/>
      <c r="AM704" s="5"/>
      <c r="AN704" s="5"/>
      <c r="AO704" s="5"/>
      <c r="AP704" s="5"/>
    </row>
    <row r="705" spans="2:42" ht="15" x14ac:dyDescent="0.25">
      <c r="B705" s="23" t="s">
        <v>68</v>
      </c>
      <c r="C705" s="19">
        <f>C706+C707+C708</f>
        <v>0</v>
      </c>
      <c r="D705" s="19">
        <f t="shared" ref="D705:Q705" si="1180">D706+D707+D708</f>
        <v>0</v>
      </c>
      <c r="E705" s="19">
        <f t="shared" si="1180"/>
        <v>0</v>
      </c>
      <c r="F705" s="19">
        <f t="shared" si="1180"/>
        <v>0</v>
      </c>
      <c r="G705" s="19">
        <f t="shared" si="1180"/>
        <v>0</v>
      </c>
      <c r="H705" s="19">
        <f t="shared" si="1180"/>
        <v>0</v>
      </c>
      <c r="I705" s="19">
        <f t="shared" si="1180"/>
        <v>0</v>
      </c>
      <c r="J705" s="19">
        <f t="shared" si="1180"/>
        <v>0</v>
      </c>
      <c r="K705" s="19">
        <f t="shared" si="1180"/>
        <v>0</v>
      </c>
      <c r="L705" s="19">
        <f t="shared" si="1180"/>
        <v>0</v>
      </c>
      <c r="M705" s="19">
        <f t="shared" si="1180"/>
        <v>0</v>
      </c>
      <c r="N705" s="19">
        <f t="shared" si="1180"/>
        <v>0</v>
      </c>
      <c r="O705" s="19">
        <f t="shared" si="1180"/>
        <v>0</v>
      </c>
      <c r="P705" s="19">
        <f t="shared" si="1180"/>
        <v>0</v>
      </c>
      <c r="Q705" s="19">
        <f t="shared" si="1180"/>
        <v>0</v>
      </c>
      <c r="R705" s="19">
        <f t="shared" ref="R705:AF705" si="1181">R706+R707+R708</f>
        <v>0</v>
      </c>
      <c r="S705" s="19">
        <f t="shared" si="1181"/>
        <v>0</v>
      </c>
      <c r="T705" s="19">
        <f t="shared" si="1181"/>
        <v>0</v>
      </c>
      <c r="U705" s="19">
        <f t="shared" si="1181"/>
        <v>0</v>
      </c>
      <c r="V705" s="19">
        <f t="shared" si="1181"/>
        <v>0</v>
      </c>
      <c r="W705" s="19">
        <f t="shared" si="1181"/>
        <v>0</v>
      </c>
      <c r="X705" s="19">
        <f t="shared" si="1181"/>
        <v>0</v>
      </c>
      <c r="Y705" s="19">
        <f t="shared" si="1181"/>
        <v>0</v>
      </c>
      <c r="Z705" s="19">
        <f t="shared" si="1181"/>
        <v>0</v>
      </c>
      <c r="AA705" s="19">
        <f t="shared" si="1181"/>
        <v>0</v>
      </c>
      <c r="AB705" s="19">
        <f t="shared" si="1181"/>
        <v>0</v>
      </c>
      <c r="AC705" s="19">
        <f t="shared" si="1181"/>
        <v>0</v>
      </c>
      <c r="AD705" s="19">
        <f t="shared" si="1181"/>
        <v>0</v>
      </c>
      <c r="AE705" s="19">
        <f t="shared" si="1181"/>
        <v>0</v>
      </c>
      <c r="AF705" s="19">
        <f t="shared" si="1181"/>
        <v>0</v>
      </c>
      <c r="AG705" s="5"/>
      <c r="AH705" s="5"/>
      <c r="AI705" s="5"/>
      <c r="AJ705" s="5"/>
      <c r="AK705" s="5"/>
      <c r="AL705" s="5"/>
      <c r="AM705" s="5"/>
      <c r="AN705" s="5"/>
      <c r="AO705" s="5"/>
      <c r="AP705" s="5"/>
    </row>
    <row r="706" spans="2:42" ht="15" x14ac:dyDescent="0.25">
      <c r="B706" s="8" t="s">
        <v>69</v>
      </c>
      <c r="C706" s="16">
        <f>C669</f>
        <v>0</v>
      </c>
      <c r="D706" s="16">
        <f t="shared" ref="D706:Q708" si="1182">D669</f>
        <v>0</v>
      </c>
      <c r="E706" s="16">
        <f t="shared" si="1182"/>
        <v>0</v>
      </c>
      <c r="F706" s="16">
        <f t="shared" si="1182"/>
        <v>0</v>
      </c>
      <c r="G706" s="16">
        <f t="shared" si="1182"/>
        <v>0</v>
      </c>
      <c r="H706" s="16">
        <f t="shared" si="1182"/>
        <v>0</v>
      </c>
      <c r="I706" s="16">
        <f t="shared" si="1182"/>
        <v>0</v>
      </c>
      <c r="J706" s="16">
        <f t="shared" si="1182"/>
        <v>0</v>
      </c>
      <c r="K706" s="16">
        <f t="shared" si="1182"/>
        <v>0</v>
      </c>
      <c r="L706" s="16">
        <f t="shared" si="1182"/>
        <v>0</v>
      </c>
      <c r="M706" s="16">
        <f t="shared" si="1182"/>
        <v>0</v>
      </c>
      <c r="N706" s="16">
        <f t="shared" si="1182"/>
        <v>0</v>
      </c>
      <c r="O706" s="16">
        <f t="shared" si="1182"/>
        <v>0</v>
      </c>
      <c r="P706" s="16">
        <f t="shared" si="1182"/>
        <v>0</v>
      </c>
      <c r="Q706" s="16">
        <f t="shared" si="1182"/>
        <v>0</v>
      </c>
      <c r="R706" s="16">
        <f t="shared" ref="R706:AF706" si="1183">R669</f>
        <v>0</v>
      </c>
      <c r="S706" s="16">
        <f t="shared" si="1183"/>
        <v>0</v>
      </c>
      <c r="T706" s="16">
        <f t="shared" si="1183"/>
        <v>0</v>
      </c>
      <c r="U706" s="16">
        <f t="shared" si="1183"/>
        <v>0</v>
      </c>
      <c r="V706" s="16">
        <f t="shared" si="1183"/>
        <v>0</v>
      </c>
      <c r="W706" s="16">
        <f t="shared" si="1183"/>
        <v>0</v>
      </c>
      <c r="X706" s="16">
        <f t="shared" si="1183"/>
        <v>0</v>
      </c>
      <c r="Y706" s="16">
        <f t="shared" si="1183"/>
        <v>0</v>
      </c>
      <c r="Z706" s="16">
        <f t="shared" si="1183"/>
        <v>0</v>
      </c>
      <c r="AA706" s="16">
        <f t="shared" si="1183"/>
        <v>0</v>
      </c>
      <c r="AB706" s="16">
        <f t="shared" si="1183"/>
        <v>0</v>
      </c>
      <c r="AC706" s="16">
        <f t="shared" si="1183"/>
        <v>0</v>
      </c>
      <c r="AD706" s="16">
        <f t="shared" si="1183"/>
        <v>0</v>
      </c>
      <c r="AE706" s="16">
        <f t="shared" si="1183"/>
        <v>0</v>
      </c>
      <c r="AF706" s="16">
        <f t="shared" si="1183"/>
        <v>0</v>
      </c>
      <c r="AG706" s="5"/>
      <c r="AH706" s="5"/>
      <c r="AI706" s="5"/>
      <c r="AJ706" s="5"/>
      <c r="AK706" s="5"/>
      <c r="AL706" s="5"/>
      <c r="AM706" s="5"/>
      <c r="AN706" s="5"/>
      <c r="AO706" s="5"/>
      <c r="AP706" s="5"/>
    </row>
    <row r="707" spans="2:42" ht="30" x14ac:dyDescent="0.25">
      <c r="B707" s="8" t="s">
        <v>70</v>
      </c>
      <c r="C707" s="16">
        <f t="shared" ref="C707:Q708" si="1184">C670</f>
        <v>0</v>
      </c>
      <c r="D707" s="16">
        <f t="shared" si="1184"/>
        <v>0</v>
      </c>
      <c r="E707" s="16">
        <f t="shared" si="1184"/>
        <v>0</v>
      </c>
      <c r="F707" s="16">
        <f t="shared" si="1184"/>
        <v>0</v>
      </c>
      <c r="G707" s="16">
        <f t="shared" si="1184"/>
        <v>0</v>
      </c>
      <c r="H707" s="16">
        <f t="shared" si="1184"/>
        <v>0</v>
      </c>
      <c r="I707" s="16">
        <f t="shared" si="1184"/>
        <v>0</v>
      </c>
      <c r="J707" s="16">
        <f t="shared" si="1184"/>
        <v>0</v>
      </c>
      <c r="K707" s="16">
        <f t="shared" si="1184"/>
        <v>0</v>
      </c>
      <c r="L707" s="16">
        <f t="shared" si="1184"/>
        <v>0</v>
      </c>
      <c r="M707" s="16">
        <f t="shared" si="1184"/>
        <v>0</v>
      </c>
      <c r="N707" s="16">
        <f t="shared" si="1184"/>
        <v>0</v>
      </c>
      <c r="O707" s="16">
        <f t="shared" si="1184"/>
        <v>0</v>
      </c>
      <c r="P707" s="16">
        <f t="shared" si="1184"/>
        <v>0</v>
      </c>
      <c r="Q707" s="16">
        <f t="shared" si="1184"/>
        <v>0</v>
      </c>
      <c r="R707" s="16">
        <f t="shared" ref="R707:AF707" si="1185">R670</f>
        <v>0</v>
      </c>
      <c r="S707" s="16">
        <f t="shared" si="1185"/>
        <v>0</v>
      </c>
      <c r="T707" s="16">
        <f t="shared" si="1185"/>
        <v>0</v>
      </c>
      <c r="U707" s="16">
        <f t="shared" si="1185"/>
        <v>0</v>
      </c>
      <c r="V707" s="16">
        <f t="shared" si="1185"/>
        <v>0</v>
      </c>
      <c r="W707" s="16">
        <f t="shared" si="1185"/>
        <v>0</v>
      </c>
      <c r="X707" s="16">
        <f t="shared" si="1185"/>
        <v>0</v>
      </c>
      <c r="Y707" s="16">
        <f t="shared" si="1185"/>
        <v>0</v>
      </c>
      <c r="Z707" s="16">
        <f t="shared" si="1185"/>
        <v>0</v>
      </c>
      <c r="AA707" s="16">
        <f t="shared" si="1185"/>
        <v>0</v>
      </c>
      <c r="AB707" s="16">
        <f t="shared" si="1185"/>
        <v>0</v>
      </c>
      <c r="AC707" s="16">
        <f t="shared" si="1185"/>
        <v>0</v>
      </c>
      <c r="AD707" s="16">
        <f t="shared" si="1185"/>
        <v>0</v>
      </c>
      <c r="AE707" s="16">
        <f t="shared" si="1185"/>
        <v>0</v>
      </c>
      <c r="AF707" s="16">
        <f t="shared" si="1185"/>
        <v>0</v>
      </c>
      <c r="AG707" s="5"/>
      <c r="AH707" s="5"/>
      <c r="AI707" s="5"/>
      <c r="AJ707" s="5"/>
      <c r="AK707" s="5"/>
      <c r="AL707" s="5"/>
      <c r="AM707" s="5"/>
      <c r="AN707" s="5"/>
      <c r="AO707" s="5"/>
      <c r="AP707" s="5"/>
    </row>
    <row r="708" spans="2:42" ht="30" x14ac:dyDescent="0.25">
      <c r="B708" s="8" t="s">
        <v>71</v>
      </c>
      <c r="C708" s="16">
        <f t="shared" si="1184"/>
        <v>0</v>
      </c>
      <c r="D708" s="16">
        <f t="shared" si="1182"/>
        <v>0</v>
      </c>
      <c r="E708" s="16">
        <f t="shared" si="1182"/>
        <v>0</v>
      </c>
      <c r="F708" s="16">
        <f t="shared" si="1182"/>
        <v>0</v>
      </c>
      <c r="G708" s="16">
        <f t="shared" si="1182"/>
        <v>0</v>
      </c>
      <c r="H708" s="16">
        <f t="shared" si="1182"/>
        <v>0</v>
      </c>
      <c r="I708" s="16">
        <f t="shared" si="1182"/>
        <v>0</v>
      </c>
      <c r="J708" s="16">
        <f t="shared" si="1182"/>
        <v>0</v>
      </c>
      <c r="K708" s="16">
        <f t="shared" si="1182"/>
        <v>0</v>
      </c>
      <c r="L708" s="16">
        <f t="shared" si="1182"/>
        <v>0</v>
      </c>
      <c r="M708" s="16">
        <f t="shared" si="1182"/>
        <v>0</v>
      </c>
      <c r="N708" s="16">
        <f t="shared" si="1182"/>
        <v>0</v>
      </c>
      <c r="O708" s="16">
        <f t="shared" si="1182"/>
        <v>0</v>
      </c>
      <c r="P708" s="16">
        <f t="shared" si="1182"/>
        <v>0</v>
      </c>
      <c r="Q708" s="16">
        <f t="shared" si="1182"/>
        <v>0</v>
      </c>
      <c r="R708" s="16">
        <f t="shared" ref="R708:AF708" si="1186">R671</f>
        <v>0</v>
      </c>
      <c r="S708" s="16">
        <f t="shared" si="1186"/>
        <v>0</v>
      </c>
      <c r="T708" s="16">
        <f t="shared" si="1186"/>
        <v>0</v>
      </c>
      <c r="U708" s="16">
        <f t="shared" si="1186"/>
        <v>0</v>
      </c>
      <c r="V708" s="16">
        <f t="shared" si="1186"/>
        <v>0</v>
      </c>
      <c r="W708" s="16">
        <f t="shared" si="1186"/>
        <v>0</v>
      </c>
      <c r="X708" s="16">
        <f t="shared" si="1186"/>
        <v>0</v>
      </c>
      <c r="Y708" s="16">
        <f t="shared" si="1186"/>
        <v>0</v>
      </c>
      <c r="Z708" s="16">
        <f t="shared" si="1186"/>
        <v>0</v>
      </c>
      <c r="AA708" s="16">
        <f t="shared" si="1186"/>
        <v>0</v>
      </c>
      <c r="AB708" s="16">
        <f t="shared" si="1186"/>
        <v>0</v>
      </c>
      <c r="AC708" s="16">
        <f t="shared" si="1186"/>
        <v>0</v>
      </c>
      <c r="AD708" s="16">
        <f t="shared" si="1186"/>
        <v>0</v>
      </c>
      <c r="AE708" s="16">
        <f t="shared" si="1186"/>
        <v>0</v>
      </c>
      <c r="AF708" s="16">
        <f t="shared" si="1186"/>
        <v>0</v>
      </c>
      <c r="AG708" s="5"/>
      <c r="AH708" s="5"/>
      <c r="AI708" s="5"/>
      <c r="AJ708" s="5"/>
      <c r="AK708" s="5"/>
      <c r="AL708" s="5"/>
      <c r="AM708" s="5"/>
      <c r="AN708" s="5"/>
      <c r="AO708" s="5"/>
      <c r="AP708" s="5"/>
    </row>
    <row r="709" spans="2:42" ht="15" x14ac:dyDescent="0.25">
      <c r="B709" s="23" t="s">
        <v>72</v>
      </c>
      <c r="C709" s="19">
        <f>C710+C711</f>
        <v>3000000</v>
      </c>
      <c r="D709" s="19">
        <f t="shared" ref="D709:Q709" si="1187">D710+D711</f>
        <v>3000000</v>
      </c>
      <c r="E709" s="19">
        <f t="shared" si="1187"/>
        <v>3000000</v>
      </c>
      <c r="F709" s="19">
        <f t="shared" si="1187"/>
        <v>3000000</v>
      </c>
      <c r="G709" s="19">
        <f t="shared" si="1187"/>
        <v>3000000</v>
      </c>
      <c r="H709" s="19">
        <f t="shared" si="1187"/>
        <v>3000000</v>
      </c>
      <c r="I709" s="19">
        <f t="shared" si="1187"/>
        <v>3000000</v>
      </c>
      <c r="J709" s="19">
        <f t="shared" si="1187"/>
        <v>3000000</v>
      </c>
      <c r="K709" s="19">
        <f t="shared" si="1187"/>
        <v>3000000</v>
      </c>
      <c r="L709" s="19">
        <f t="shared" si="1187"/>
        <v>3000000</v>
      </c>
      <c r="M709" s="19">
        <f t="shared" si="1187"/>
        <v>3000000</v>
      </c>
      <c r="N709" s="19">
        <f t="shared" si="1187"/>
        <v>3000000</v>
      </c>
      <c r="O709" s="19">
        <f t="shared" si="1187"/>
        <v>3000000</v>
      </c>
      <c r="P709" s="19">
        <f t="shared" si="1187"/>
        <v>3000000</v>
      </c>
      <c r="Q709" s="19">
        <f t="shared" si="1187"/>
        <v>3000000</v>
      </c>
      <c r="R709" s="19">
        <f t="shared" ref="R709:AF709" si="1188">R710+R711</f>
        <v>3000000</v>
      </c>
      <c r="S709" s="19">
        <f t="shared" si="1188"/>
        <v>3000000</v>
      </c>
      <c r="T709" s="19">
        <f t="shared" si="1188"/>
        <v>3000000</v>
      </c>
      <c r="U709" s="19">
        <f t="shared" si="1188"/>
        <v>3000000</v>
      </c>
      <c r="V709" s="19">
        <f t="shared" si="1188"/>
        <v>3000000</v>
      </c>
      <c r="W709" s="19">
        <f t="shared" si="1188"/>
        <v>3000000</v>
      </c>
      <c r="X709" s="19">
        <f t="shared" si="1188"/>
        <v>3000000</v>
      </c>
      <c r="Y709" s="19">
        <f t="shared" si="1188"/>
        <v>3000000</v>
      </c>
      <c r="Z709" s="19">
        <f t="shared" si="1188"/>
        <v>3000000</v>
      </c>
      <c r="AA709" s="19">
        <f t="shared" si="1188"/>
        <v>3000000</v>
      </c>
      <c r="AB709" s="19">
        <f t="shared" si="1188"/>
        <v>3000000</v>
      </c>
      <c r="AC709" s="19">
        <f t="shared" si="1188"/>
        <v>3000000</v>
      </c>
      <c r="AD709" s="19">
        <f t="shared" si="1188"/>
        <v>3000000</v>
      </c>
      <c r="AE709" s="19">
        <f t="shared" si="1188"/>
        <v>3000000</v>
      </c>
      <c r="AF709" s="19">
        <f t="shared" si="1188"/>
        <v>3000000</v>
      </c>
      <c r="AG709" s="5"/>
      <c r="AH709" s="5"/>
      <c r="AI709" s="5"/>
      <c r="AJ709" s="5"/>
      <c r="AK709" s="5"/>
      <c r="AL709" s="5"/>
      <c r="AM709" s="5"/>
      <c r="AN709" s="5"/>
      <c r="AO709" s="5"/>
      <c r="AP709" s="5"/>
    </row>
    <row r="710" spans="2:42" ht="15" x14ac:dyDescent="0.25">
      <c r="B710" s="8" t="s">
        <v>73</v>
      </c>
      <c r="C710" s="16">
        <f>C673</f>
        <v>3000000</v>
      </c>
      <c r="D710" s="16">
        <f t="shared" ref="D710:Q710" si="1189">D673</f>
        <v>3000000</v>
      </c>
      <c r="E710" s="16">
        <f t="shared" si="1189"/>
        <v>3000000</v>
      </c>
      <c r="F710" s="16">
        <f t="shared" si="1189"/>
        <v>3000000</v>
      </c>
      <c r="G710" s="16">
        <f t="shared" si="1189"/>
        <v>3000000</v>
      </c>
      <c r="H710" s="16">
        <f t="shared" si="1189"/>
        <v>3000000</v>
      </c>
      <c r="I710" s="16">
        <f t="shared" si="1189"/>
        <v>3000000</v>
      </c>
      <c r="J710" s="16">
        <f t="shared" si="1189"/>
        <v>3000000</v>
      </c>
      <c r="K710" s="16">
        <f t="shared" si="1189"/>
        <v>3000000</v>
      </c>
      <c r="L710" s="16">
        <f t="shared" si="1189"/>
        <v>3000000</v>
      </c>
      <c r="M710" s="16">
        <f t="shared" si="1189"/>
        <v>3000000</v>
      </c>
      <c r="N710" s="16">
        <f t="shared" si="1189"/>
        <v>3000000</v>
      </c>
      <c r="O710" s="16">
        <f t="shared" si="1189"/>
        <v>3000000</v>
      </c>
      <c r="P710" s="16">
        <f t="shared" si="1189"/>
        <v>3000000</v>
      </c>
      <c r="Q710" s="16">
        <f t="shared" si="1189"/>
        <v>3000000</v>
      </c>
      <c r="R710" s="16">
        <f t="shared" ref="R710:AF710" si="1190">R673</f>
        <v>3000000</v>
      </c>
      <c r="S710" s="16">
        <f t="shared" si="1190"/>
        <v>3000000</v>
      </c>
      <c r="T710" s="16">
        <f t="shared" si="1190"/>
        <v>3000000</v>
      </c>
      <c r="U710" s="16">
        <f t="shared" si="1190"/>
        <v>3000000</v>
      </c>
      <c r="V710" s="16">
        <f t="shared" si="1190"/>
        <v>3000000</v>
      </c>
      <c r="W710" s="16">
        <f t="shared" si="1190"/>
        <v>3000000</v>
      </c>
      <c r="X710" s="16">
        <f t="shared" si="1190"/>
        <v>3000000</v>
      </c>
      <c r="Y710" s="16">
        <f t="shared" si="1190"/>
        <v>3000000</v>
      </c>
      <c r="Z710" s="16">
        <f t="shared" si="1190"/>
        <v>3000000</v>
      </c>
      <c r="AA710" s="16">
        <f t="shared" si="1190"/>
        <v>3000000</v>
      </c>
      <c r="AB710" s="16">
        <f t="shared" si="1190"/>
        <v>3000000</v>
      </c>
      <c r="AC710" s="16">
        <f t="shared" si="1190"/>
        <v>3000000</v>
      </c>
      <c r="AD710" s="16">
        <f t="shared" si="1190"/>
        <v>3000000</v>
      </c>
      <c r="AE710" s="16">
        <f t="shared" si="1190"/>
        <v>3000000</v>
      </c>
      <c r="AF710" s="16">
        <f t="shared" si="1190"/>
        <v>3000000</v>
      </c>
      <c r="AG710" s="5"/>
      <c r="AH710" s="5"/>
      <c r="AI710" s="5"/>
      <c r="AJ710" s="5"/>
      <c r="AK710" s="5"/>
      <c r="AL710" s="5"/>
      <c r="AM710" s="5"/>
      <c r="AN710" s="5"/>
      <c r="AO710" s="5"/>
      <c r="AP710" s="5"/>
    </row>
    <row r="711" spans="2:42" ht="30" x14ac:dyDescent="0.25">
      <c r="B711" s="8" t="s">
        <v>74</v>
      </c>
      <c r="C711" s="16">
        <f>C674</f>
        <v>0</v>
      </c>
      <c r="D711" s="16">
        <f t="shared" ref="D711:Q711" si="1191">D674</f>
        <v>0</v>
      </c>
      <c r="E711" s="16">
        <f t="shared" si="1191"/>
        <v>0</v>
      </c>
      <c r="F711" s="16">
        <f t="shared" si="1191"/>
        <v>0</v>
      </c>
      <c r="G711" s="16">
        <f t="shared" si="1191"/>
        <v>0</v>
      </c>
      <c r="H711" s="16">
        <f t="shared" si="1191"/>
        <v>0</v>
      </c>
      <c r="I711" s="16">
        <f t="shared" si="1191"/>
        <v>0</v>
      </c>
      <c r="J711" s="16">
        <f t="shared" si="1191"/>
        <v>0</v>
      </c>
      <c r="K711" s="16">
        <f t="shared" si="1191"/>
        <v>0</v>
      </c>
      <c r="L711" s="16">
        <f t="shared" si="1191"/>
        <v>0</v>
      </c>
      <c r="M711" s="16">
        <f t="shared" si="1191"/>
        <v>0</v>
      </c>
      <c r="N711" s="16">
        <f t="shared" si="1191"/>
        <v>0</v>
      </c>
      <c r="O711" s="16">
        <f t="shared" si="1191"/>
        <v>0</v>
      </c>
      <c r="P711" s="16">
        <f t="shared" si="1191"/>
        <v>0</v>
      </c>
      <c r="Q711" s="16">
        <f t="shared" si="1191"/>
        <v>0</v>
      </c>
      <c r="R711" s="16">
        <f t="shared" ref="R711:AF711" si="1192">R674</f>
        <v>0</v>
      </c>
      <c r="S711" s="16">
        <f t="shared" si="1192"/>
        <v>0</v>
      </c>
      <c r="T711" s="16">
        <f t="shared" si="1192"/>
        <v>0</v>
      </c>
      <c r="U711" s="16">
        <f t="shared" si="1192"/>
        <v>0</v>
      </c>
      <c r="V711" s="16">
        <f t="shared" si="1192"/>
        <v>0</v>
      </c>
      <c r="W711" s="16">
        <f t="shared" si="1192"/>
        <v>0</v>
      </c>
      <c r="X711" s="16">
        <f t="shared" si="1192"/>
        <v>0</v>
      </c>
      <c r="Y711" s="16">
        <f t="shared" si="1192"/>
        <v>0</v>
      </c>
      <c r="Z711" s="16">
        <f t="shared" si="1192"/>
        <v>0</v>
      </c>
      <c r="AA711" s="16">
        <f t="shared" si="1192"/>
        <v>0</v>
      </c>
      <c r="AB711" s="16">
        <f t="shared" si="1192"/>
        <v>0</v>
      </c>
      <c r="AC711" s="16">
        <f t="shared" si="1192"/>
        <v>0</v>
      </c>
      <c r="AD711" s="16">
        <f t="shared" si="1192"/>
        <v>0</v>
      </c>
      <c r="AE711" s="16">
        <f t="shared" si="1192"/>
        <v>0</v>
      </c>
      <c r="AF711" s="16">
        <f t="shared" si="1192"/>
        <v>0</v>
      </c>
      <c r="AG711" s="5"/>
      <c r="AH711" s="5"/>
      <c r="AI711" s="5"/>
      <c r="AJ711" s="5"/>
      <c r="AK711" s="5"/>
      <c r="AL711" s="5"/>
      <c r="AM711" s="5"/>
      <c r="AN711" s="5"/>
      <c r="AO711" s="5"/>
      <c r="AP711" s="5"/>
    </row>
    <row r="712" spans="2:42" ht="30" x14ac:dyDescent="0.25">
      <c r="B712" s="23" t="s">
        <v>75</v>
      </c>
      <c r="C712" s="19">
        <f>C705-C709</f>
        <v>-3000000</v>
      </c>
      <c r="D712" s="19">
        <f t="shared" ref="D712:Q712" si="1193">D705-D709</f>
        <v>-3000000</v>
      </c>
      <c r="E712" s="19">
        <f t="shared" si="1193"/>
        <v>-3000000</v>
      </c>
      <c r="F712" s="19">
        <f t="shared" si="1193"/>
        <v>-3000000</v>
      </c>
      <c r="G712" s="19">
        <f t="shared" si="1193"/>
        <v>-3000000</v>
      </c>
      <c r="H712" s="19">
        <f t="shared" si="1193"/>
        <v>-3000000</v>
      </c>
      <c r="I712" s="19">
        <f t="shared" si="1193"/>
        <v>-3000000</v>
      </c>
      <c r="J712" s="19">
        <f t="shared" si="1193"/>
        <v>-3000000</v>
      </c>
      <c r="K712" s="19">
        <f t="shared" si="1193"/>
        <v>-3000000</v>
      </c>
      <c r="L712" s="19">
        <f t="shared" si="1193"/>
        <v>-3000000</v>
      </c>
      <c r="M712" s="19">
        <f t="shared" si="1193"/>
        <v>-3000000</v>
      </c>
      <c r="N712" s="19">
        <f t="shared" si="1193"/>
        <v>-3000000</v>
      </c>
      <c r="O712" s="19">
        <f t="shared" si="1193"/>
        <v>-3000000</v>
      </c>
      <c r="P712" s="19">
        <f t="shared" si="1193"/>
        <v>-3000000</v>
      </c>
      <c r="Q712" s="19">
        <f t="shared" si="1193"/>
        <v>-3000000</v>
      </c>
      <c r="R712" s="19">
        <f t="shared" ref="R712:AF712" si="1194">R705-R709</f>
        <v>-3000000</v>
      </c>
      <c r="S712" s="19">
        <f t="shared" si="1194"/>
        <v>-3000000</v>
      </c>
      <c r="T712" s="19">
        <f t="shared" si="1194"/>
        <v>-3000000</v>
      </c>
      <c r="U712" s="19">
        <f t="shared" si="1194"/>
        <v>-3000000</v>
      </c>
      <c r="V712" s="19">
        <f t="shared" si="1194"/>
        <v>-3000000</v>
      </c>
      <c r="W712" s="19">
        <f t="shared" si="1194"/>
        <v>-3000000</v>
      </c>
      <c r="X712" s="19">
        <f t="shared" si="1194"/>
        <v>-3000000</v>
      </c>
      <c r="Y712" s="19">
        <f t="shared" si="1194"/>
        <v>-3000000</v>
      </c>
      <c r="Z712" s="19">
        <f t="shared" si="1194"/>
        <v>-3000000</v>
      </c>
      <c r="AA712" s="19">
        <f t="shared" si="1194"/>
        <v>-3000000</v>
      </c>
      <c r="AB712" s="19">
        <f t="shared" si="1194"/>
        <v>-3000000</v>
      </c>
      <c r="AC712" s="19">
        <f t="shared" si="1194"/>
        <v>-3000000</v>
      </c>
      <c r="AD712" s="19">
        <f t="shared" si="1194"/>
        <v>-3000000</v>
      </c>
      <c r="AE712" s="19">
        <f t="shared" si="1194"/>
        <v>-3000000</v>
      </c>
      <c r="AF712" s="19">
        <f t="shared" si="1194"/>
        <v>-3000000</v>
      </c>
      <c r="AG712" s="5"/>
      <c r="AH712" s="5"/>
      <c r="AI712" s="5"/>
      <c r="AJ712" s="5"/>
      <c r="AK712" s="5"/>
      <c r="AL712" s="5"/>
      <c r="AM712" s="5"/>
      <c r="AN712" s="5"/>
      <c r="AO712" s="5"/>
      <c r="AP712" s="5"/>
    </row>
    <row r="713" spans="2:42" ht="30" x14ac:dyDescent="0.25">
      <c r="B713" s="24" t="s">
        <v>76</v>
      </c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5"/>
      <c r="AH713" s="5"/>
      <c r="AI713" s="5"/>
      <c r="AJ713" s="5"/>
      <c r="AK713" s="5"/>
      <c r="AL713" s="5"/>
      <c r="AM713" s="5"/>
      <c r="AN713" s="5"/>
      <c r="AO713" s="5"/>
      <c r="AP713" s="5"/>
    </row>
    <row r="714" spans="2:42" ht="15" x14ac:dyDescent="0.25">
      <c r="B714" s="23" t="s">
        <v>68</v>
      </c>
      <c r="C714" s="19">
        <f>C715+C716+C717+C718</f>
        <v>0</v>
      </c>
      <c r="D714" s="19">
        <f t="shared" ref="D714:Q714" si="1195">D715+D716+D717+D718</f>
        <v>0</v>
      </c>
      <c r="E714" s="19">
        <f t="shared" si="1195"/>
        <v>0</v>
      </c>
      <c r="F714" s="19">
        <f t="shared" si="1195"/>
        <v>0</v>
      </c>
      <c r="G714" s="19">
        <f t="shared" si="1195"/>
        <v>0</v>
      </c>
      <c r="H714" s="19">
        <f t="shared" si="1195"/>
        <v>0</v>
      </c>
      <c r="I714" s="19">
        <f t="shared" si="1195"/>
        <v>0</v>
      </c>
      <c r="J714" s="19">
        <f t="shared" si="1195"/>
        <v>0</v>
      </c>
      <c r="K714" s="19">
        <f t="shared" si="1195"/>
        <v>0</v>
      </c>
      <c r="L714" s="19">
        <f t="shared" si="1195"/>
        <v>0</v>
      </c>
      <c r="M714" s="19">
        <f t="shared" si="1195"/>
        <v>0</v>
      </c>
      <c r="N714" s="19">
        <f t="shared" si="1195"/>
        <v>0</v>
      </c>
      <c r="O714" s="19">
        <f t="shared" si="1195"/>
        <v>0</v>
      </c>
      <c r="P714" s="19">
        <f t="shared" si="1195"/>
        <v>0</v>
      </c>
      <c r="Q714" s="19">
        <f t="shared" si="1195"/>
        <v>0</v>
      </c>
      <c r="R714" s="19">
        <f t="shared" ref="R714:AF714" si="1196">R715+R716+R717+R718</f>
        <v>0</v>
      </c>
      <c r="S714" s="19">
        <f t="shared" si="1196"/>
        <v>0</v>
      </c>
      <c r="T714" s="19">
        <f t="shared" si="1196"/>
        <v>0</v>
      </c>
      <c r="U714" s="19">
        <f t="shared" si="1196"/>
        <v>0</v>
      </c>
      <c r="V714" s="19">
        <f t="shared" si="1196"/>
        <v>0</v>
      </c>
      <c r="W714" s="19">
        <f t="shared" si="1196"/>
        <v>0</v>
      </c>
      <c r="X714" s="19">
        <f t="shared" si="1196"/>
        <v>0</v>
      </c>
      <c r="Y714" s="19">
        <f t="shared" si="1196"/>
        <v>0</v>
      </c>
      <c r="Z714" s="19">
        <f t="shared" si="1196"/>
        <v>0</v>
      </c>
      <c r="AA714" s="19">
        <f t="shared" si="1196"/>
        <v>0</v>
      </c>
      <c r="AB714" s="19">
        <f t="shared" si="1196"/>
        <v>0</v>
      </c>
      <c r="AC714" s="19">
        <f t="shared" si="1196"/>
        <v>0</v>
      </c>
      <c r="AD714" s="19">
        <f t="shared" si="1196"/>
        <v>0</v>
      </c>
      <c r="AE714" s="19">
        <f t="shared" si="1196"/>
        <v>0</v>
      </c>
      <c r="AF714" s="19">
        <f t="shared" si="1196"/>
        <v>0</v>
      </c>
      <c r="AG714" s="5"/>
      <c r="AH714" s="5"/>
      <c r="AI714" s="5"/>
      <c r="AJ714" s="5"/>
      <c r="AK714" s="5"/>
      <c r="AL714" s="5"/>
      <c r="AM714" s="5"/>
      <c r="AN714" s="5"/>
      <c r="AO714" s="5"/>
      <c r="AP714" s="5"/>
    </row>
    <row r="715" spans="2:42" ht="30" x14ac:dyDescent="0.25">
      <c r="B715" s="8" t="s">
        <v>77</v>
      </c>
      <c r="C715" s="16">
        <f>C678</f>
        <v>0</v>
      </c>
      <c r="D715" s="16">
        <f t="shared" ref="D715:Q717" si="1197">D678</f>
        <v>0</v>
      </c>
      <c r="E715" s="16">
        <f t="shared" si="1197"/>
        <v>0</v>
      </c>
      <c r="F715" s="16">
        <f t="shared" si="1197"/>
        <v>0</v>
      </c>
      <c r="G715" s="16">
        <f t="shared" si="1197"/>
        <v>0</v>
      </c>
      <c r="H715" s="16">
        <f t="shared" si="1197"/>
        <v>0</v>
      </c>
      <c r="I715" s="16">
        <f t="shared" si="1197"/>
        <v>0</v>
      </c>
      <c r="J715" s="16">
        <f t="shared" si="1197"/>
        <v>0</v>
      </c>
      <c r="K715" s="16">
        <f t="shared" si="1197"/>
        <v>0</v>
      </c>
      <c r="L715" s="16">
        <f t="shared" si="1197"/>
        <v>0</v>
      </c>
      <c r="M715" s="16">
        <f t="shared" si="1197"/>
        <v>0</v>
      </c>
      <c r="N715" s="16">
        <f t="shared" si="1197"/>
        <v>0</v>
      </c>
      <c r="O715" s="16">
        <f t="shared" si="1197"/>
        <v>0</v>
      </c>
      <c r="P715" s="16">
        <f t="shared" si="1197"/>
        <v>0</v>
      </c>
      <c r="Q715" s="16">
        <f t="shared" si="1197"/>
        <v>0</v>
      </c>
      <c r="R715" s="16">
        <f t="shared" ref="R715:AF715" si="1198">R678</f>
        <v>0</v>
      </c>
      <c r="S715" s="16">
        <f t="shared" si="1198"/>
        <v>0</v>
      </c>
      <c r="T715" s="16">
        <f t="shared" si="1198"/>
        <v>0</v>
      </c>
      <c r="U715" s="16">
        <f t="shared" si="1198"/>
        <v>0</v>
      </c>
      <c r="V715" s="16">
        <f t="shared" si="1198"/>
        <v>0</v>
      </c>
      <c r="W715" s="16">
        <f t="shared" si="1198"/>
        <v>0</v>
      </c>
      <c r="X715" s="16">
        <f t="shared" si="1198"/>
        <v>0</v>
      </c>
      <c r="Y715" s="16">
        <f t="shared" si="1198"/>
        <v>0</v>
      </c>
      <c r="Z715" s="16">
        <f t="shared" si="1198"/>
        <v>0</v>
      </c>
      <c r="AA715" s="16">
        <f t="shared" si="1198"/>
        <v>0</v>
      </c>
      <c r="AB715" s="16">
        <f t="shared" si="1198"/>
        <v>0</v>
      </c>
      <c r="AC715" s="16">
        <f t="shared" si="1198"/>
        <v>0</v>
      </c>
      <c r="AD715" s="16">
        <f t="shared" si="1198"/>
        <v>0</v>
      </c>
      <c r="AE715" s="16">
        <f t="shared" si="1198"/>
        <v>0</v>
      </c>
      <c r="AF715" s="16">
        <f t="shared" si="1198"/>
        <v>0</v>
      </c>
      <c r="AG715" s="5"/>
      <c r="AH715" s="5"/>
      <c r="AI715" s="5"/>
      <c r="AJ715" s="5"/>
      <c r="AK715" s="5"/>
      <c r="AL715" s="5"/>
      <c r="AM715" s="5"/>
      <c r="AN715" s="5"/>
      <c r="AO715" s="5"/>
      <c r="AP715" s="5"/>
    </row>
    <row r="716" spans="2:42" ht="15" x14ac:dyDescent="0.25">
      <c r="B716" s="8" t="s">
        <v>78</v>
      </c>
      <c r="C716" s="16">
        <f t="shared" ref="C716:Q717" si="1199">C679</f>
        <v>0</v>
      </c>
      <c r="D716" s="16">
        <f t="shared" si="1199"/>
        <v>0</v>
      </c>
      <c r="E716" s="16">
        <f t="shared" si="1199"/>
        <v>0</v>
      </c>
      <c r="F716" s="16">
        <f t="shared" si="1199"/>
        <v>0</v>
      </c>
      <c r="G716" s="16">
        <f t="shared" si="1199"/>
        <v>0</v>
      </c>
      <c r="H716" s="16">
        <f t="shared" si="1199"/>
        <v>0</v>
      </c>
      <c r="I716" s="16">
        <f t="shared" si="1199"/>
        <v>0</v>
      </c>
      <c r="J716" s="16">
        <f t="shared" si="1199"/>
        <v>0</v>
      </c>
      <c r="K716" s="16">
        <f t="shared" si="1199"/>
        <v>0</v>
      </c>
      <c r="L716" s="16">
        <f t="shared" si="1199"/>
        <v>0</v>
      </c>
      <c r="M716" s="16">
        <f t="shared" si="1199"/>
        <v>0</v>
      </c>
      <c r="N716" s="16">
        <f t="shared" si="1199"/>
        <v>0</v>
      </c>
      <c r="O716" s="16">
        <f t="shared" si="1199"/>
        <v>0</v>
      </c>
      <c r="P716" s="16">
        <f t="shared" si="1199"/>
        <v>0</v>
      </c>
      <c r="Q716" s="16">
        <f t="shared" si="1199"/>
        <v>0</v>
      </c>
      <c r="R716" s="16">
        <f t="shared" ref="R716:AF716" si="1200">R679</f>
        <v>0</v>
      </c>
      <c r="S716" s="16">
        <f t="shared" si="1200"/>
        <v>0</v>
      </c>
      <c r="T716" s="16">
        <f t="shared" si="1200"/>
        <v>0</v>
      </c>
      <c r="U716" s="16">
        <f t="shared" si="1200"/>
        <v>0</v>
      </c>
      <c r="V716" s="16">
        <f t="shared" si="1200"/>
        <v>0</v>
      </c>
      <c r="W716" s="16">
        <f t="shared" si="1200"/>
        <v>0</v>
      </c>
      <c r="X716" s="16">
        <f t="shared" si="1200"/>
        <v>0</v>
      </c>
      <c r="Y716" s="16">
        <f t="shared" si="1200"/>
        <v>0</v>
      </c>
      <c r="Z716" s="16">
        <f t="shared" si="1200"/>
        <v>0</v>
      </c>
      <c r="AA716" s="16">
        <f t="shared" si="1200"/>
        <v>0</v>
      </c>
      <c r="AB716" s="16">
        <f t="shared" si="1200"/>
        <v>0</v>
      </c>
      <c r="AC716" s="16">
        <f t="shared" si="1200"/>
        <v>0</v>
      </c>
      <c r="AD716" s="16">
        <f t="shared" si="1200"/>
        <v>0</v>
      </c>
      <c r="AE716" s="16">
        <f t="shared" si="1200"/>
        <v>0</v>
      </c>
      <c r="AF716" s="16">
        <f t="shared" si="1200"/>
        <v>0</v>
      </c>
      <c r="AG716" s="5"/>
      <c r="AH716" s="5"/>
      <c r="AI716" s="5"/>
      <c r="AJ716" s="5"/>
      <c r="AK716" s="5"/>
      <c r="AL716" s="5"/>
      <c r="AM716" s="5"/>
      <c r="AN716" s="5"/>
      <c r="AO716" s="5"/>
      <c r="AP716" s="5"/>
    </row>
    <row r="717" spans="2:42" ht="30" x14ac:dyDescent="0.25">
      <c r="B717" s="8" t="s">
        <v>79</v>
      </c>
      <c r="C717" s="16">
        <f t="shared" si="1199"/>
        <v>0</v>
      </c>
      <c r="D717" s="16">
        <f t="shared" si="1197"/>
        <v>0</v>
      </c>
      <c r="E717" s="16">
        <f t="shared" si="1197"/>
        <v>0</v>
      </c>
      <c r="F717" s="16">
        <f t="shared" si="1197"/>
        <v>0</v>
      </c>
      <c r="G717" s="16">
        <f t="shared" si="1197"/>
        <v>0</v>
      </c>
      <c r="H717" s="16">
        <f t="shared" si="1197"/>
        <v>0</v>
      </c>
      <c r="I717" s="16">
        <f t="shared" si="1197"/>
        <v>0</v>
      </c>
      <c r="J717" s="16">
        <f t="shared" si="1197"/>
        <v>0</v>
      </c>
      <c r="K717" s="16">
        <f t="shared" si="1197"/>
        <v>0</v>
      </c>
      <c r="L717" s="16">
        <f t="shared" si="1197"/>
        <v>0</v>
      </c>
      <c r="M717" s="16">
        <f t="shared" si="1197"/>
        <v>0</v>
      </c>
      <c r="N717" s="16">
        <f t="shared" si="1197"/>
        <v>0</v>
      </c>
      <c r="O717" s="16">
        <f t="shared" si="1197"/>
        <v>0</v>
      </c>
      <c r="P717" s="16">
        <f t="shared" si="1197"/>
        <v>0</v>
      </c>
      <c r="Q717" s="16">
        <f t="shared" si="1197"/>
        <v>0</v>
      </c>
      <c r="R717" s="16">
        <f t="shared" ref="R717:AF717" si="1201">R680</f>
        <v>0</v>
      </c>
      <c r="S717" s="16">
        <f t="shared" si="1201"/>
        <v>0</v>
      </c>
      <c r="T717" s="16">
        <f t="shared" si="1201"/>
        <v>0</v>
      </c>
      <c r="U717" s="16">
        <f t="shared" si="1201"/>
        <v>0</v>
      </c>
      <c r="V717" s="16">
        <f t="shared" si="1201"/>
        <v>0</v>
      </c>
      <c r="W717" s="16">
        <f t="shared" si="1201"/>
        <v>0</v>
      </c>
      <c r="X717" s="16">
        <f t="shared" si="1201"/>
        <v>0</v>
      </c>
      <c r="Y717" s="16">
        <f t="shared" si="1201"/>
        <v>0</v>
      </c>
      <c r="Z717" s="16">
        <f t="shared" si="1201"/>
        <v>0</v>
      </c>
      <c r="AA717" s="16">
        <f t="shared" si="1201"/>
        <v>0</v>
      </c>
      <c r="AB717" s="16">
        <f t="shared" si="1201"/>
        <v>0</v>
      </c>
      <c r="AC717" s="16">
        <f t="shared" si="1201"/>
        <v>0</v>
      </c>
      <c r="AD717" s="16">
        <f t="shared" si="1201"/>
        <v>0</v>
      </c>
      <c r="AE717" s="16">
        <f t="shared" si="1201"/>
        <v>0</v>
      </c>
      <c r="AF717" s="16">
        <f t="shared" si="1201"/>
        <v>0</v>
      </c>
      <c r="AG717" s="5"/>
      <c r="AH717" s="5"/>
      <c r="AI717" s="5"/>
      <c r="AJ717" s="5"/>
      <c r="AK717" s="5"/>
      <c r="AL717" s="5"/>
      <c r="AM717" s="5"/>
      <c r="AN717" s="5"/>
      <c r="AO717" s="5"/>
      <c r="AP717" s="5"/>
    </row>
    <row r="718" spans="2:42" ht="15" x14ac:dyDescent="0.25">
      <c r="B718" s="8" t="s">
        <v>121</v>
      </c>
      <c r="C718" s="16">
        <f>C681</f>
        <v>0</v>
      </c>
      <c r="D718" s="16">
        <f t="shared" ref="D718:Q718" si="1202">D681</f>
        <v>0</v>
      </c>
      <c r="E718" s="16">
        <f t="shared" si="1202"/>
        <v>0</v>
      </c>
      <c r="F718" s="16">
        <f t="shared" si="1202"/>
        <v>0</v>
      </c>
      <c r="G718" s="16">
        <f t="shared" si="1202"/>
        <v>0</v>
      </c>
      <c r="H718" s="16">
        <f t="shared" si="1202"/>
        <v>0</v>
      </c>
      <c r="I718" s="16">
        <f t="shared" si="1202"/>
        <v>0</v>
      </c>
      <c r="J718" s="16">
        <f t="shared" si="1202"/>
        <v>0</v>
      </c>
      <c r="K718" s="16">
        <f t="shared" si="1202"/>
        <v>0</v>
      </c>
      <c r="L718" s="16">
        <f t="shared" si="1202"/>
        <v>0</v>
      </c>
      <c r="M718" s="16">
        <f t="shared" si="1202"/>
        <v>0</v>
      </c>
      <c r="N718" s="16">
        <f t="shared" si="1202"/>
        <v>0</v>
      </c>
      <c r="O718" s="16">
        <f t="shared" si="1202"/>
        <v>0</v>
      </c>
      <c r="P718" s="16">
        <f t="shared" si="1202"/>
        <v>0</v>
      </c>
      <c r="Q718" s="16">
        <f t="shared" si="1202"/>
        <v>0</v>
      </c>
      <c r="R718" s="16">
        <f t="shared" ref="R718:AF718" si="1203">R681</f>
        <v>0</v>
      </c>
      <c r="S718" s="16">
        <f t="shared" si="1203"/>
        <v>0</v>
      </c>
      <c r="T718" s="16">
        <f t="shared" si="1203"/>
        <v>0</v>
      </c>
      <c r="U718" s="16">
        <f t="shared" si="1203"/>
        <v>0</v>
      </c>
      <c r="V718" s="16">
        <f t="shared" si="1203"/>
        <v>0</v>
      </c>
      <c r="W718" s="16">
        <f t="shared" si="1203"/>
        <v>0</v>
      </c>
      <c r="X718" s="16">
        <f t="shared" si="1203"/>
        <v>0</v>
      </c>
      <c r="Y718" s="16">
        <f t="shared" si="1203"/>
        <v>0</v>
      </c>
      <c r="Z718" s="16">
        <f t="shared" si="1203"/>
        <v>0</v>
      </c>
      <c r="AA718" s="16">
        <f t="shared" si="1203"/>
        <v>0</v>
      </c>
      <c r="AB718" s="16">
        <f t="shared" si="1203"/>
        <v>0</v>
      </c>
      <c r="AC718" s="16">
        <f t="shared" si="1203"/>
        <v>0</v>
      </c>
      <c r="AD718" s="16">
        <f t="shared" si="1203"/>
        <v>0</v>
      </c>
      <c r="AE718" s="16">
        <f t="shared" si="1203"/>
        <v>0</v>
      </c>
      <c r="AF718" s="16">
        <f t="shared" si="1203"/>
        <v>0</v>
      </c>
      <c r="AG718" s="5"/>
      <c r="AH718" s="5"/>
      <c r="AI718" s="5"/>
      <c r="AJ718" s="5"/>
      <c r="AK718" s="5"/>
      <c r="AL718" s="5"/>
      <c r="AM718" s="5"/>
      <c r="AN718" s="5"/>
      <c r="AO718" s="5"/>
      <c r="AP718" s="5"/>
    </row>
    <row r="719" spans="2:42" ht="15" x14ac:dyDescent="0.25">
      <c r="B719" s="23" t="s">
        <v>72</v>
      </c>
      <c r="C719" s="19">
        <f>C720+C721+C722+C723+C724+C725</f>
        <v>0</v>
      </c>
      <c r="D719" s="19">
        <f t="shared" ref="D719:Q719" si="1204">D720+D721+D722+D723+D724+D725</f>
        <v>0</v>
      </c>
      <c r="E719" s="19">
        <f t="shared" si="1204"/>
        <v>0</v>
      </c>
      <c r="F719" s="19">
        <f t="shared" si="1204"/>
        <v>0</v>
      </c>
      <c r="G719" s="19">
        <f t="shared" si="1204"/>
        <v>0</v>
      </c>
      <c r="H719" s="19">
        <f t="shared" si="1204"/>
        <v>0</v>
      </c>
      <c r="I719" s="19">
        <f t="shared" si="1204"/>
        <v>0</v>
      </c>
      <c r="J719" s="19">
        <f t="shared" si="1204"/>
        <v>0</v>
      </c>
      <c r="K719" s="19">
        <f t="shared" si="1204"/>
        <v>0</v>
      </c>
      <c r="L719" s="19">
        <f t="shared" si="1204"/>
        <v>0</v>
      </c>
      <c r="M719" s="19">
        <f t="shared" si="1204"/>
        <v>0</v>
      </c>
      <c r="N719" s="19">
        <f t="shared" si="1204"/>
        <v>0</v>
      </c>
      <c r="O719" s="19">
        <f t="shared" si="1204"/>
        <v>0</v>
      </c>
      <c r="P719" s="19">
        <f t="shared" si="1204"/>
        <v>0</v>
      </c>
      <c r="Q719" s="19">
        <f t="shared" si="1204"/>
        <v>0</v>
      </c>
      <c r="R719" s="19">
        <f t="shared" ref="R719:AF719" si="1205">R720+R721+R722+R723+R724+R725</f>
        <v>0</v>
      </c>
      <c r="S719" s="19">
        <f t="shared" si="1205"/>
        <v>0</v>
      </c>
      <c r="T719" s="19">
        <f t="shared" si="1205"/>
        <v>0</v>
      </c>
      <c r="U719" s="19">
        <f t="shared" si="1205"/>
        <v>0</v>
      </c>
      <c r="V719" s="19">
        <f t="shared" si="1205"/>
        <v>0</v>
      </c>
      <c r="W719" s="19">
        <f t="shared" si="1205"/>
        <v>0</v>
      </c>
      <c r="X719" s="19">
        <f t="shared" si="1205"/>
        <v>0</v>
      </c>
      <c r="Y719" s="19">
        <f t="shared" si="1205"/>
        <v>0</v>
      </c>
      <c r="Z719" s="19">
        <f t="shared" si="1205"/>
        <v>0</v>
      </c>
      <c r="AA719" s="19">
        <f t="shared" si="1205"/>
        <v>0</v>
      </c>
      <c r="AB719" s="19">
        <f t="shared" si="1205"/>
        <v>0</v>
      </c>
      <c r="AC719" s="19">
        <f t="shared" si="1205"/>
        <v>0</v>
      </c>
      <c r="AD719" s="19">
        <f t="shared" si="1205"/>
        <v>0</v>
      </c>
      <c r="AE719" s="19">
        <f t="shared" si="1205"/>
        <v>0</v>
      </c>
      <c r="AF719" s="19">
        <f t="shared" si="1205"/>
        <v>0</v>
      </c>
      <c r="AG719" s="5"/>
      <c r="AH719" s="5"/>
      <c r="AI719" s="5"/>
      <c r="AJ719" s="5"/>
      <c r="AK719" s="5"/>
      <c r="AL719" s="5"/>
      <c r="AM719" s="5"/>
      <c r="AN719" s="5"/>
      <c r="AO719" s="5"/>
      <c r="AP719" s="5"/>
    </row>
    <row r="720" spans="2:42" ht="30" x14ac:dyDescent="0.25">
      <c r="B720" s="8" t="s">
        <v>80</v>
      </c>
      <c r="C720" s="16">
        <f>C683</f>
        <v>0</v>
      </c>
      <c r="D720" s="16">
        <f t="shared" ref="D720:Q725" si="1206">D683</f>
        <v>0</v>
      </c>
      <c r="E720" s="16">
        <f t="shared" si="1206"/>
        <v>0</v>
      </c>
      <c r="F720" s="16">
        <f t="shared" si="1206"/>
        <v>0</v>
      </c>
      <c r="G720" s="16">
        <f t="shared" si="1206"/>
        <v>0</v>
      </c>
      <c r="H720" s="16">
        <f t="shared" si="1206"/>
        <v>0</v>
      </c>
      <c r="I720" s="16">
        <f t="shared" si="1206"/>
        <v>0</v>
      </c>
      <c r="J720" s="16">
        <f t="shared" si="1206"/>
        <v>0</v>
      </c>
      <c r="K720" s="16">
        <f t="shared" si="1206"/>
        <v>0</v>
      </c>
      <c r="L720" s="16">
        <f t="shared" si="1206"/>
        <v>0</v>
      </c>
      <c r="M720" s="16">
        <f t="shared" si="1206"/>
        <v>0</v>
      </c>
      <c r="N720" s="16">
        <f t="shared" si="1206"/>
        <v>0</v>
      </c>
      <c r="O720" s="16">
        <f t="shared" si="1206"/>
        <v>0</v>
      </c>
      <c r="P720" s="16">
        <f t="shared" si="1206"/>
        <v>0</v>
      </c>
      <c r="Q720" s="16">
        <f t="shared" si="1206"/>
        <v>0</v>
      </c>
      <c r="R720" s="16">
        <f t="shared" ref="R720:AF720" si="1207">R683</f>
        <v>0</v>
      </c>
      <c r="S720" s="16">
        <f t="shared" si="1207"/>
        <v>0</v>
      </c>
      <c r="T720" s="16">
        <f t="shared" si="1207"/>
        <v>0</v>
      </c>
      <c r="U720" s="16">
        <f t="shared" si="1207"/>
        <v>0</v>
      </c>
      <c r="V720" s="16">
        <f t="shared" si="1207"/>
        <v>0</v>
      </c>
      <c r="W720" s="16">
        <f t="shared" si="1207"/>
        <v>0</v>
      </c>
      <c r="X720" s="16">
        <f t="shared" si="1207"/>
        <v>0</v>
      </c>
      <c r="Y720" s="16">
        <f t="shared" si="1207"/>
        <v>0</v>
      </c>
      <c r="Z720" s="16">
        <f t="shared" si="1207"/>
        <v>0</v>
      </c>
      <c r="AA720" s="16">
        <f t="shared" si="1207"/>
        <v>0</v>
      </c>
      <c r="AB720" s="16">
        <f t="shared" si="1207"/>
        <v>0</v>
      </c>
      <c r="AC720" s="16">
        <f t="shared" si="1207"/>
        <v>0</v>
      </c>
      <c r="AD720" s="16">
        <f t="shared" si="1207"/>
        <v>0</v>
      </c>
      <c r="AE720" s="16">
        <f t="shared" si="1207"/>
        <v>0</v>
      </c>
      <c r="AF720" s="16">
        <f t="shared" si="1207"/>
        <v>0</v>
      </c>
      <c r="AG720" s="5"/>
      <c r="AH720" s="5"/>
      <c r="AI720" s="5"/>
      <c r="AJ720" s="5"/>
      <c r="AK720" s="5"/>
      <c r="AL720" s="5"/>
      <c r="AM720" s="5"/>
      <c r="AN720" s="5"/>
      <c r="AO720" s="5"/>
      <c r="AP720" s="5"/>
    </row>
    <row r="721" spans="2:42" ht="30" x14ac:dyDescent="0.25">
      <c r="B721" s="8" t="s">
        <v>81</v>
      </c>
      <c r="C721" s="16">
        <f t="shared" ref="C721:Q725" si="1208">C684</f>
        <v>0</v>
      </c>
      <c r="D721" s="16">
        <f t="shared" si="1208"/>
        <v>0</v>
      </c>
      <c r="E721" s="16">
        <f t="shared" si="1208"/>
        <v>0</v>
      </c>
      <c r="F721" s="16">
        <f t="shared" si="1208"/>
        <v>0</v>
      </c>
      <c r="G721" s="16">
        <f t="shared" si="1208"/>
        <v>0</v>
      </c>
      <c r="H721" s="16">
        <f t="shared" si="1208"/>
        <v>0</v>
      </c>
      <c r="I721" s="16">
        <f t="shared" si="1208"/>
        <v>0</v>
      </c>
      <c r="J721" s="16">
        <f t="shared" si="1208"/>
        <v>0</v>
      </c>
      <c r="K721" s="16">
        <f t="shared" si="1208"/>
        <v>0</v>
      </c>
      <c r="L721" s="16">
        <f t="shared" si="1208"/>
        <v>0</v>
      </c>
      <c r="M721" s="16">
        <f t="shared" si="1208"/>
        <v>0</v>
      </c>
      <c r="N721" s="16">
        <f t="shared" si="1208"/>
        <v>0</v>
      </c>
      <c r="O721" s="16">
        <f t="shared" si="1208"/>
        <v>0</v>
      </c>
      <c r="P721" s="16">
        <f t="shared" si="1208"/>
        <v>0</v>
      </c>
      <c r="Q721" s="16">
        <f t="shared" si="1208"/>
        <v>0</v>
      </c>
      <c r="R721" s="16">
        <f t="shared" ref="R721:AF721" si="1209">R684</f>
        <v>0</v>
      </c>
      <c r="S721" s="16">
        <f t="shared" si="1209"/>
        <v>0</v>
      </c>
      <c r="T721" s="16">
        <f t="shared" si="1209"/>
        <v>0</v>
      </c>
      <c r="U721" s="16">
        <f t="shared" si="1209"/>
        <v>0</v>
      </c>
      <c r="V721" s="16">
        <f t="shared" si="1209"/>
        <v>0</v>
      </c>
      <c r="W721" s="16">
        <f t="shared" si="1209"/>
        <v>0</v>
      </c>
      <c r="X721" s="16">
        <f t="shared" si="1209"/>
        <v>0</v>
      </c>
      <c r="Y721" s="16">
        <f t="shared" si="1209"/>
        <v>0</v>
      </c>
      <c r="Z721" s="16">
        <f t="shared" si="1209"/>
        <v>0</v>
      </c>
      <c r="AA721" s="16">
        <f t="shared" si="1209"/>
        <v>0</v>
      </c>
      <c r="AB721" s="16">
        <f t="shared" si="1209"/>
        <v>0</v>
      </c>
      <c r="AC721" s="16">
        <f t="shared" si="1209"/>
        <v>0</v>
      </c>
      <c r="AD721" s="16">
        <f t="shared" si="1209"/>
        <v>0</v>
      </c>
      <c r="AE721" s="16">
        <f t="shared" si="1209"/>
        <v>0</v>
      </c>
      <c r="AF721" s="16">
        <f t="shared" si="1209"/>
        <v>0</v>
      </c>
      <c r="AG721" s="5"/>
      <c r="AH721" s="5"/>
      <c r="AI721" s="5"/>
      <c r="AJ721" s="5"/>
      <c r="AK721" s="5"/>
      <c r="AL721" s="5"/>
      <c r="AM721" s="5"/>
      <c r="AN721" s="5"/>
      <c r="AO721" s="5"/>
      <c r="AP721" s="5"/>
    </row>
    <row r="722" spans="2:42" ht="15" x14ac:dyDescent="0.25">
      <c r="B722" s="8" t="s">
        <v>82</v>
      </c>
      <c r="C722" s="16">
        <f t="shared" si="1208"/>
        <v>0</v>
      </c>
      <c r="D722" s="16">
        <f t="shared" si="1206"/>
        <v>0</v>
      </c>
      <c r="E722" s="16">
        <f t="shared" si="1206"/>
        <v>0</v>
      </c>
      <c r="F722" s="16">
        <f t="shared" si="1206"/>
        <v>0</v>
      </c>
      <c r="G722" s="16">
        <f t="shared" si="1206"/>
        <v>0</v>
      </c>
      <c r="H722" s="16">
        <f t="shared" si="1206"/>
        <v>0</v>
      </c>
      <c r="I722" s="16">
        <f t="shared" si="1206"/>
        <v>0</v>
      </c>
      <c r="J722" s="16">
        <f t="shared" si="1206"/>
        <v>0</v>
      </c>
      <c r="K722" s="16">
        <f t="shared" si="1206"/>
        <v>0</v>
      </c>
      <c r="L722" s="16">
        <f t="shared" si="1206"/>
        <v>0</v>
      </c>
      <c r="M722" s="16">
        <f t="shared" si="1206"/>
        <v>0</v>
      </c>
      <c r="N722" s="16">
        <f t="shared" si="1206"/>
        <v>0</v>
      </c>
      <c r="O722" s="16">
        <f t="shared" si="1206"/>
        <v>0</v>
      </c>
      <c r="P722" s="16">
        <f t="shared" si="1206"/>
        <v>0</v>
      </c>
      <c r="Q722" s="16">
        <f t="shared" si="1206"/>
        <v>0</v>
      </c>
      <c r="R722" s="16">
        <f t="shared" ref="R722:AF722" si="1210">R685</f>
        <v>0</v>
      </c>
      <c r="S722" s="16">
        <f t="shared" si="1210"/>
        <v>0</v>
      </c>
      <c r="T722" s="16">
        <f t="shared" si="1210"/>
        <v>0</v>
      </c>
      <c r="U722" s="16">
        <f t="shared" si="1210"/>
        <v>0</v>
      </c>
      <c r="V722" s="16">
        <f t="shared" si="1210"/>
        <v>0</v>
      </c>
      <c r="W722" s="16">
        <f t="shared" si="1210"/>
        <v>0</v>
      </c>
      <c r="X722" s="16">
        <f t="shared" si="1210"/>
        <v>0</v>
      </c>
      <c r="Y722" s="16">
        <f t="shared" si="1210"/>
        <v>0</v>
      </c>
      <c r="Z722" s="16">
        <f t="shared" si="1210"/>
        <v>0</v>
      </c>
      <c r="AA722" s="16">
        <f t="shared" si="1210"/>
        <v>0</v>
      </c>
      <c r="AB722" s="16">
        <f t="shared" si="1210"/>
        <v>0</v>
      </c>
      <c r="AC722" s="16">
        <f t="shared" si="1210"/>
        <v>0</v>
      </c>
      <c r="AD722" s="16">
        <f t="shared" si="1210"/>
        <v>0</v>
      </c>
      <c r="AE722" s="16">
        <f t="shared" si="1210"/>
        <v>0</v>
      </c>
      <c r="AF722" s="16">
        <f t="shared" si="1210"/>
        <v>0</v>
      </c>
      <c r="AG722" s="5"/>
      <c r="AH722" s="5"/>
      <c r="AI722" s="5"/>
      <c r="AJ722" s="5"/>
      <c r="AK722" s="5"/>
      <c r="AL722" s="5"/>
      <c r="AM722" s="5"/>
      <c r="AN722" s="5"/>
      <c r="AO722" s="5"/>
      <c r="AP722" s="5"/>
    </row>
    <row r="723" spans="2:42" ht="30" x14ac:dyDescent="0.25">
      <c r="B723" s="8" t="s">
        <v>83</v>
      </c>
      <c r="C723" s="16">
        <f t="shared" si="1208"/>
        <v>0</v>
      </c>
      <c r="D723" s="16">
        <f t="shared" si="1206"/>
        <v>0</v>
      </c>
      <c r="E723" s="16">
        <f t="shared" si="1206"/>
        <v>0</v>
      </c>
      <c r="F723" s="16">
        <f t="shared" si="1206"/>
        <v>0</v>
      </c>
      <c r="G723" s="16">
        <f t="shared" si="1206"/>
        <v>0</v>
      </c>
      <c r="H723" s="16">
        <f t="shared" si="1206"/>
        <v>0</v>
      </c>
      <c r="I723" s="16">
        <f t="shared" si="1206"/>
        <v>0</v>
      </c>
      <c r="J723" s="16">
        <f t="shared" si="1206"/>
        <v>0</v>
      </c>
      <c r="K723" s="16">
        <f t="shared" si="1206"/>
        <v>0</v>
      </c>
      <c r="L723" s="16">
        <f t="shared" si="1206"/>
        <v>0</v>
      </c>
      <c r="M723" s="16">
        <f t="shared" si="1206"/>
        <v>0</v>
      </c>
      <c r="N723" s="16">
        <f t="shared" si="1206"/>
        <v>0</v>
      </c>
      <c r="O723" s="16">
        <f t="shared" si="1206"/>
        <v>0</v>
      </c>
      <c r="P723" s="16">
        <f t="shared" si="1206"/>
        <v>0</v>
      </c>
      <c r="Q723" s="16">
        <f t="shared" si="1206"/>
        <v>0</v>
      </c>
      <c r="R723" s="16">
        <f t="shared" ref="R723:AF723" si="1211">R686</f>
        <v>0</v>
      </c>
      <c r="S723" s="16">
        <f t="shared" si="1211"/>
        <v>0</v>
      </c>
      <c r="T723" s="16">
        <f t="shared" si="1211"/>
        <v>0</v>
      </c>
      <c r="U723" s="16">
        <f t="shared" si="1211"/>
        <v>0</v>
      </c>
      <c r="V723" s="16">
        <f t="shared" si="1211"/>
        <v>0</v>
      </c>
      <c r="W723" s="16">
        <f t="shared" si="1211"/>
        <v>0</v>
      </c>
      <c r="X723" s="16">
        <f t="shared" si="1211"/>
        <v>0</v>
      </c>
      <c r="Y723" s="16">
        <f t="shared" si="1211"/>
        <v>0</v>
      </c>
      <c r="Z723" s="16">
        <f t="shared" si="1211"/>
        <v>0</v>
      </c>
      <c r="AA723" s="16">
        <f t="shared" si="1211"/>
        <v>0</v>
      </c>
      <c r="AB723" s="16">
        <f t="shared" si="1211"/>
        <v>0</v>
      </c>
      <c r="AC723" s="16">
        <f t="shared" si="1211"/>
        <v>0</v>
      </c>
      <c r="AD723" s="16">
        <f t="shared" si="1211"/>
        <v>0</v>
      </c>
      <c r="AE723" s="16">
        <f t="shared" si="1211"/>
        <v>0</v>
      </c>
      <c r="AF723" s="16">
        <f t="shared" si="1211"/>
        <v>0</v>
      </c>
      <c r="AG723" s="5"/>
      <c r="AH723" s="5"/>
      <c r="AI723" s="5"/>
      <c r="AJ723" s="5"/>
      <c r="AK723" s="5"/>
      <c r="AL723" s="5"/>
      <c r="AM723" s="5"/>
      <c r="AN723" s="5"/>
      <c r="AO723" s="5"/>
      <c r="AP723" s="5"/>
    </row>
    <row r="724" spans="2:42" ht="30" x14ac:dyDescent="0.25">
      <c r="B724" s="8" t="s">
        <v>84</v>
      </c>
      <c r="C724" s="16">
        <f t="shared" si="1208"/>
        <v>0</v>
      </c>
      <c r="D724" s="16">
        <f t="shared" si="1206"/>
        <v>0</v>
      </c>
      <c r="E724" s="16">
        <f t="shared" si="1206"/>
        <v>0</v>
      </c>
      <c r="F724" s="16">
        <f t="shared" si="1206"/>
        <v>0</v>
      </c>
      <c r="G724" s="16">
        <f t="shared" si="1206"/>
        <v>0</v>
      </c>
      <c r="H724" s="16">
        <f t="shared" si="1206"/>
        <v>0</v>
      </c>
      <c r="I724" s="16">
        <f t="shared" si="1206"/>
        <v>0</v>
      </c>
      <c r="J724" s="16">
        <f t="shared" si="1206"/>
        <v>0</v>
      </c>
      <c r="K724" s="16">
        <f t="shared" si="1206"/>
        <v>0</v>
      </c>
      <c r="L724" s="16">
        <f t="shared" si="1206"/>
        <v>0</v>
      </c>
      <c r="M724" s="16">
        <f t="shared" si="1206"/>
        <v>0</v>
      </c>
      <c r="N724" s="16">
        <f t="shared" si="1206"/>
        <v>0</v>
      </c>
      <c r="O724" s="16">
        <f t="shared" si="1206"/>
        <v>0</v>
      </c>
      <c r="P724" s="16">
        <f t="shared" si="1206"/>
        <v>0</v>
      </c>
      <c r="Q724" s="16">
        <f t="shared" si="1206"/>
        <v>0</v>
      </c>
      <c r="R724" s="16">
        <f t="shared" ref="R724:AF724" si="1212">R687</f>
        <v>0</v>
      </c>
      <c r="S724" s="16">
        <f t="shared" si="1212"/>
        <v>0</v>
      </c>
      <c r="T724" s="16">
        <f t="shared" si="1212"/>
        <v>0</v>
      </c>
      <c r="U724" s="16">
        <f t="shared" si="1212"/>
        <v>0</v>
      </c>
      <c r="V724" s="16">
        <f t="shared" si="1212"/>
        <v>0</v>
      </c>
      <c r="W724" s="16">
        <f t="shared" si="1212"/>
        <v>0</v>
      </c>
      <c r="X724" s="16">
        <f t="shared" si="1212"/>
        <v>0</v>
      </c>
      <c r="Y724" s="16">
        <f t="shared" si="1212"/>
        <v>0</v>
      </c>
      <c r="Z724" s="16">
        <f t="shared" si="1212"/>
        <v>0</v>
      </c>
      <c r="AA724" s="16">
        <f t="shared" si="1212"/>
        <v>0</v>
      </c>
      <c r="AB724" s="16">
        <f t="shared" si="1212"/>
        <v>0</v>
      </c>
      <c r="AC724" s="16">
        <f t="shared" si="1212"/>
        <v>0</v>
      </c>
      <c r="AD724" s="16">
        <f t="shared" si="1212"/>
        <v>0</v>
      </c>
      <c r="AE724" s="16">
        <f t="shared" si="1212"/>
        <v>0</v>
      </c>
      <c r="AF724" s="16">
        <f t="shared" si="1212"/>
        <v>0</v>
      </c>
      <c r="AG724" s="5"/>
      <c r="AH724" s="5"/>
      <c r="AI724" s="5"/>
      <c r="AJ724" s="5"/>
      <c r="AK724" s="5"/>
      <c r="AL724" s="5"/>
      <c r="AM724" s="5"/>
      <c r="AN724" s="5"/>
      <c r="AO724" s="5"/>
      <c r="AP724" s="5"/>
    </row>
    <row r="725" spans="2:42" ht="15" x14ac:dyDescent="0.25">
      <c r="B725" s="8" t="s">
        <v>85</v>
      </c>
      <c r="C725" s="16">
        <f t="shared" si="1208"/>
        <v>0</v>
      </c>
      <c r="D725" s="16">
        <f t="shared" si="1206"/>
        <v>0</v>
      </c>
      <c r="E725" s="16">
        <f t="shared" si="1206"/>
        <v>0</v>
      </c>
      <c r="F725" s="16">
        <f t="shared" si="1206"/>
        <v>0</v>
      </c>
      <c r="G725" s="16">
        <f t="shared" si="1206"/>
        <v>0</v>
      </c>
      <c r="H725" s="16">
        <f t="shared" si="1206"/>
        <v>0</v>
      </c>
      <c r="I725" s="16">
        <f t="shared" si="1206"/>
        <v>0</v>
      </c>
      <c r="J725" s="16">
        <f t="shared" si="1206"/>
        <v>0</v>
      </c>
      <c r="K725" s="16">
        <f t="shared" si="1206"/>
        <v>0</v>
      </c>
      <c r="L725" s="16">
        <f t="shared" si="1206"/>
        <v>0</v>
      </c>
      <c r="M725" s="16">
        <f t="shared" si="1206"/>
        <v>0</v>
      </c>
      <c r="N725" s="16">
        <f t="shared" si="1206"/>
        <v>0</v>
      </c>
      <c r="O725" s="16">
        <f t="shared" si="1206"/>
        <v>0</v>
      </c>
      <c r="P725" s="16">
        <f t="shared" si="1206"/>
        <v>0</v>
      </c>
      <c r="Q725" s="16">
        <f t="shared" si="1206"/>
        <v>0</v>
      </c>
      <c r="R725" s="16">
        <f t="shared" ref="R725:AF725" si="1213">R688</f>
        <v>0</v>
      </c>
      <c r="S725" s="16">
        <f t="shared" si="1213"/>
        <v>0</v>
      </c>
      <c r="T725" s="16">
        <f t="shared" si="1213"/>
        <v>0</v>
      </c>
      <c r="U725" s="16">
        <f t="shared" si="1213"/>
        <v>0</v>
      </c>
      <c r="V725" s="16">
        <f t="shared" si="1213"/>
        <v>0</v>
      </c>
      <c r="W725" s="16">
        <f t="shared" si="1213"/>
        <v>0</v>
      </c>
      <c r="X725" s="16">
        <f t="shared" si="1213"/>
        <v>0</v>
      </c>
      <c r="Y725" s="16">
        <f t="shared" si="1213"/>
        <v>0</v>
      </c>
      <c r="Z725" s="16">
        <f t="shared" si="1213"/>
        <v>0</v>
      </c>
      <c r="AA725" s="16">
        <f t="shared" si="1213"/>
        <v>0</v>
      </c>
      <c r="AB725" s="16">
        <f t="shared" si="1213"/>
        <v>0</v>
      </c>
      <c r="AC725" s="16">
        <f t="shared" si="1213"/>
        <v>0</v>
      </c>
      <c r="AD725" s="16">
        <f t="shared" si="1213"/>
        <v>0</v>
      </c>
      <c r="AE725" s="16">
        <f t="shared" si="1213"/>
        <v>0</v>
      </c>
      <c r="AF725" s="16">
        <f t="shared" si="1213"/>
        <v>0</v>
      </c>
      <c r="AG725" s="5"/>
      <c r="AH725" s="5"/>
      <c r="AI725" s="5"/>
      <c r="AJ725" s="5"/>
      <c r="AK725" s="5"/>
      <c r="AL725" s="5"/>
      <c r="AM725" s="5"/>
      <c r="AN725" s="5"/>
      <c r="AO725" s="5"/>
      <c r="AP725" s="5"/>
    </row>
    <row r="726" spans="2:42" ht="30" x14ac:dyDescent="0.25">
      <c r="B726" s="23" t="s">
        <v>86</v>
      </c>
      <c r="C726" s="19">
        <f>C714-C719</f>
        <v>0</v>
      </c>
      <c r="D726" s="19">
        <f t="shared" ref="D726:Q726" si="1214">D714-D719</f>
        <v>0</v>
      </c>
      <c r="E726" s="19">
        <f t="shared" si="1214"/>
        <v>0</v>
      </c>
      <c r="F726" s="19">
        <f t="shared" si="1214"/>
        <v>0</v>
      </c>
      <c r="G726" s="19">
        <f t="shared" si="1214"/>
        <v>0</v>
      </c>
      <c r="H726" s="19">
        <f t="shared" si="1214"/>
        <v>0</v>
      </c>
      <c r="I726" s="19">
        <f t="shared" si="1214"/>
        <v>0</v>
      </c>
      <c r="J726" s="19">
        <f t="shared" si="1214"/>
        <v>0</v>
      </c>
      <c r="K726" s="19">
        <f t="shared" si="1214"/>
        <v>0</v>
      </c>
      <c r="L726" s="19">
        <f t="shared" si="1214"/>
        <v>0</v>
      </c>
      <c r="M726" s="19">
        <f t="shared" si="1214"/>
        <v>0</v>
      </c>
      <c r="N726" s="19">
        <f t="shared" si="1214"/>
        <v>0</v>
      </c>
      <c r="O726" s="19">
        <f t="shared" si="1214"/>
        <v>0</v>
      </c>
      <c r="P726" s="19">
        <f t="shared" si="1214"/>
        <v>0</v>
      </c>
      <c r="Q726" s="19">
        <f t="shared" si="1214"/>
        <v>0</v>
      </c>
      <c r="R726" s="19">
        <f t="shared" ref="R726:AF726" si="1215">R714-R719</f>
        <v>0</v>
      </c>
      <c r="S726" s="19">
        <f t="shared" si="1215"/>
        <v>0</v>
      </c>
      <c r="T726" s="19">
        <f t="shared" si="1215"/>
        <v>0</v>
      </c>
      <c r="U726" s="19">
        <f t="shared" si="1215"/>
        <v>0</v>
      </c>
      <c r="V726" s="19">
        <f t="shared" si="1215"/>
        <v>0</v>
      </c>
      <c r="W726" s="19">
        <f t="shared" si="1215"/>
        <v>0</v>
      </c>
      <c r="X726" s="19">
        <f t="shared" si="1215"/>
        <v>0</v>
      </c>
      <c r="Y726" s="19">
        <f t="shared" si="1215"/>
        <v>0</v>
      </c>
      <c r="Z726" s="19">
        <f t="shared" si="1215"/>
        <v>0</v>
      </c>
      <c r="AA726" s="19">
        <f t="shared" si="1215"/>
        <v>0</v>
      </c>
      <c r="AB726" s="19">
        <f t="shared" si="1215"/>
        <v>0</v>
      </c>
      <c r="AC726" s="19">
        <f t="shared" si="1215"/>
        <v>0</v>
      </c>
      <c r="AD726" s="19">
        <f t="shared" si="1215"/>
        <v>0</v>
      </c>
      <c r="AE726" s="19">
        <f t="shared" si="1215"/>
        <v>0</v>
      </c>
      <c r="AF726" s="19">
        <f t="shared" si="1215"/>
        <v>0</v>
      </c>
      <c r="AG726" s="5"/>
      <c r="AH726" s="5"/>
      <c r="AI726" s="5"/>
      <c r="AJ726" s="5"/>
      <c r="AK726" s="5"/>
      <c r="AL726" s="5"/>
      <c r="AM726" s="5"/>
      <c r="AN726" s="5"/>
      <c r="AO726" s="5"/>
      <c r="AP726" s="5"/>
    </row>
    <row r="727" spans="2:42" ht="30" x14ac:dyDescent="0.25">
      <c r="B727" s="23" t="s">
        <v>87</v>
      </c>
      <c r="C727" s="19">
        <f>C703+C712+C726</f>
        <v>207792.82010309305</v>
      </c>
      <c r="D727" s="19">
        <f t="shared" ref="D727:Q727" si="1216">D703+D712+D726</f>
        <v>207830.10515463958</v>
      </c>
      <c r="E727" s="19">
        <f t="shared" si="1216"/>
        <v>344449.56180412369</v>
      </c>
      <c r="F727" s="19">
        <f t="shared" si="1216"/>
        <v>344810.64841618529</v>
      </c>
      <c r="G727" s="19">
        <f t="shared" si="1216"/>
        <v>344794.53674596269</v>
      </c>
      <c r="H727" s="19">
        <f t="shared" si="1216"/>
        <v>344791.71300783893</v>
      </c>
      <c r="I727" s="19">
        <f t="shared" si="1216"/>
        <v>344789.77724422375</v>
      </c>
      <c r="J727" s="19">
        <f t="shared" si="1216"/>
        <v>344788.35099469032</v>
      </c>
      <c r="K727" s="19">
        <f t="shared" si="1216"/>
        <v>344786.94743285142</v>
      </c>
      <c r="L727" s="19">
        <f t="shared" si="1216"/>
        <v>344785.88218777487</v>
      </c>
      <c r="M727" s="19">
        <f t="shared" si="1216"/>
        <v>344784.4949900643</v>
      </c>
      <c r="N727" s="19">
        <f t="shared" si="1216"/>
        <v>344782.74709102279</v>
      </c>
      <c r="O727" s="19">
        <f t="shared" si="1216"/>
        <v>344780.65837245807</v>
      </c>
      <c r="P727" s="19">
        <f t="shared" si="1216"/>
        <v>344778.19445637194</v>
      </c>
      <c r="Q727" s="19">
        <f t="shared" si="1216"/>
        <v>344775.74298980972</v>
      </c>
      <c r="R727" s="19">
        <f t="shared" ref="R727:AF727" si="1217">R703+R712+R726</f>
        <v>344773.08838321501</v>
      </c>
      <c r="S727" s="19">
        <f t="shared" si="1217"/>
        <v>344769.88964145025</v>
      </c>
      <c r="T727" s="19">
        <f t="shared" si="1217"/>
        <v>344766.1411844003</v>
      </c>
      <c r="U727" s="19">
        <f t="shared" si="1217"/>
        <v>344761.99500766722</v>
      </c>
      <c r="V727" s="19">
        <f t="shared" si="1217"/>
        <v>344757.15913179889</v>
      </c>
      <c r="W727" s="19">
        <f t="shared" si="1217"/>
        <v>344751.87955656135</v>
      </c>
      <c r="X727" s="19">
        <f t="shared" si="1217"/>
        <v>344745.55314290803</v>
      </c>
      <c r="Y727" s="19">
        <f t="shared" si="1217"/>
        <v>344738.80905152811</v>
      </c>
      <c r="Z727" s="19">
        <f t="shared" si="1217"/>
        <v>344731.27729466138</v>
      </c>
      <c r="AA727" s="19">
        <f t="shared" si="1217"/>
        <v>344723.19543210836</v>
      </c>
      <c r="AB727" s="19">
        <f t="shared" si="1217"/>
        <v>344714.84877224825</v>
      </c>
      <c r="AC727" s="19">
        <f t="shared" si="1217"/>
        <v>344705.8992327163</v>
      </c>
      <c r="AD727" s="19">
        <f t="shared" si="1217"/>
        <v>344696.83275762433</v>
      </c>
      <c r="AE727" s="19">
        <f t="shared" si="1217"/>
        <v>344686.98611607496</v>
      </c>
      <c r="AF727" s="19">
        <f t="shared" si="1217"/>
        <v>344677.36132938322</v>
      </c>
      <c r="AG727" s="5"/>
      <c r="AH727" s="5"/>
      <c r="AI727" s="5"/>
      <c r="AJ727" s="5"/>
      <c r="AK727" s="5"/>
      <c r="AL727" s="5"/>
      <c r="AM727" s="5"/>
      <c r="AN727" s="5"/>
      <c r="AO727" s="5"/>
      <c r="AP727" s="5"/>
    </row>
    <row r="728" spans="2:42" ht="30" x14ac:dyDescent="0.25">
      <c r="B728" s="23" t="s">
        <v>88</v>
      </c>
      <c r="C728" s="19">
        <f>założenia!C289</f>
        <v>1500000</v>
      </c>
      <c r="D728" s="19">
        <f>C729</f>
        <v>1707792.8201030931</v>
      </c>
      <c r="E728" s="19">
        <f t="shared" ref="E728" si="1218">D729</f>
        <v>1915622.9252577326</v>
      </c>
      <c r="F728" s="19">
        <f t="shared" ref="F728" si="1219">E729</f>
        <v>2260072.4870618563</v>
      </c>
      <c r="G728" s="19">
        <f t="shared" ref="G728" si="1220">F729</f>
        <v>2604883.1354780416</v>
      </c>
      <c r="H728" s="19">
        <f t="shared" ref="H728" si="1221">G729</f>
        <v>2949677.6722240043</v>
      </c>
      <c r="I728" s="19">
        <f t="shared" ref="I728" si="1222">H729</f>
        <v>3294469.3852318432</v>
      </c>
      <c r="J728" s="19">
        <f t="shared" ref="J728" si="1223">I729</f>
        <v>3639259.162476067</v>
      </c>
      <c r="K728" s="19">
        <f t="shared" ref="K728" si="1224">J729</f>
        <v>3984047.5134707573</v>
      </c>
      <c r="L728" s="19">
        <f t="shared" ref="L728" si="1225">K729</f>
        <v>4328834.4609036092</v>
      </c>
      <c r="M728" s="19">
        <f t="shared" ref="M728" si="1226">L729</f>
        <v>4673620.3430913836</v>
      </c>
      <c r="N728" s="19">
        <f t="shared" ref="N728" si="1227">M729</f>
        <v>5018404.8380814474</v>
      </c>
      <c r="O728" s="19">
        <f t="shared" ref="O728" si="1228">N729</f>
        <v>5363187.5851724707</v>
      </c>
      <c r="P728" s="19">
        <f t="shared" ref="P728" si="1229">O729</f>
        <v>5707968.2435449287</v>
      </c>
      <c r="Q728" s="19">
        <f t="shared" ref="Q728" si="1230">P729</f>
        <v>6052746.4380013011</v>
      </c>
      <c r="R728" s="19">
        <f t="shared" ref="R728" si="1231">Q729</f>
        <v>6397522.1809911113</v>
      </c>
      <c r="S728" s="19">
        <f t="shared" ref="S728" si="1232">R729</f>
        <v>6742295.2693743259</v>
      </c>
      <c r="T728" s="19">
        <f t="shared" ref="T728" si="1233">S729</f>
        <v>7087065.1590157766</v>
      </c>
      <c r="U728" s="19">
        <f t="shared" ref="U728" si="1234">T729</f>
        <v>7431831.3002001774</v>
      </c>
      <c r="V728" s="19">
        <f t="shared" ref="V728" si="1235">U729</f>
        <v>7776593.295207845</v>
      </c>
      <c r="W728" s="19">
        <f t="shared" ref="W728" si="1236">V729</f>
        <v>8121350.4543396439</v>
      </c>
      <c r="X728" s="19">
        <f t="shared" ref="X728" si="1237">W729</f>
        <v>8466102.3338962048</v>
      </c>
      <c r="Y728" s="19">
        <f t="shared" ref="Y728" si="1238">X729</f>
        <v>8810847.8870391138</v>
      </c>
      <c r="Z728" s="19">
        <f t="shared" ref="Z728" si="1239">Y729</f>
        <v>9155586.6960906424</v>
      </c>
      <c r="AA728" s="19">
        <f t="shared" ref="AA728" si="1240">Z729</f>
        <v>9500317.9733853042</v>
      </c>
      <c r="AB728" s="19">
        <f t="shared" ref="AB728" si="1241">AA729</f>
        <v>9845041.1688174121</v>
      </c>
      <c r="AC728" s="19">
        <f t="shared" ref="AC728" si="1242">AB729</f>
        <v>10189756.01758966</v>
      </c>
      <c r="AD728" s="19">
        <f t="shared" ref="AD728" si="1243">AC729</f>
        <v>10534461.916822378</v>
      </c>
      <c r="AE728" s="19">
        <f t="shared" ref="AE728" si="1244">AD729</f>
        <v>10879158.749580001</v>
      </c>
      <c r="AF728" s="19">
        <f t="shared" ref="AF728" si="1245">AE729</f>
        <v>11223845.735696077</v>
      </c>
      <c r="AG728" s="5"/>
      <c r="AH728" s="5"/>
      <c r="AI728" s="5"/>
      <c r="AJ728" s="5"/>
      <c r="AK728" s="5"/>
      <c r="AL728" s="5"/>
      <c r="AM728" s="5"/>
      <c r="AN728" s="5"/>
      <c r="AO728" s="5"/>
      <c r="AP728" s="5"/>
    </row>
    <row r="729" spans="2:42" ht="30" x14ac:dyDescent="0.25">
      <c r="B729" s="23" t="s">
        <v>89</v>
      </c>
      <c r="C729" s="19">
        <f>C727+C728</f>
        <v>1707792.8201030931</v>
      </c>
      <c r="D729" s="19">
        <f t="shared" ref="D729:Q729" si="1246">D727+D728</f>
        <v>1915622.9252577326</v>
      </c>
      <c r="E729" s="19">
        <f t="shared" si="1246"/>
        <v>2260072.4870618563</v>
      </c>
      <c r="F729" s="19">
        <f t="shared" si="1246"/>
        <v>2604883.1354780416</v>
      </c>
      <c r="G729" s="19">
        <f t="shared" si="1246"/>
        <v>2949677.6722240043</v>
      </c>
      <c r="H729" s="19">
        <f t="shared" si="1246"/>
        <v>3294469.3852318432</v>
      </c>
      <c r="I729" s="19">
        <f t="shared" si="1246"/>
        <v>3639259.162476067</v>
      </c>
      <c r="J729" s="19">
        <f t="shared" si="1246"/>
        <v>3984047.5134707573</v>
      </c>
      <c r="K729" s="19">
        <f t="shared" si="1246"/>
        <v>4328834.4609036092</v>
      </c>
      <c r="L729" s="19">
        <f t="shared" si="1246"/>
        <v>4673620.3430913836</v>
      </c>
      <c r="M729" s="19">
        <f t="shared" si="1246"/>
        <v>5018404.8380814474</v>
      </c>
      <c r="N729" s="19">
        <f t="shared" si="1246"/>
        <v>5363187.5851724707</v>
      </c>
      <c r="O729" s="19">
        <f t="shared" si="1246"/>
        <v>5707968.2435449287</v>
      </c>
      <c r="P729" s="19">
        <f t="shared" si="1246"/>
        <v>6052746.4380013011</v>
      </c>
      <c r="Q729" s="19">
        <f t="shared" si="1246"/>
        <v>6397522.1809911113</v>
      </c>
      <c r="R729" s="19">
        <f t="shared" ref="R729:AF729" si="1247">R727+R728</f>
        <v>6742295.2693743259</v>
      </c>
      <c r="S729" s="19">
        <f t="shared" si="1247"/>
        <v>7087065.1590157766</v>
      </c>
      <c r="T729" s="19">
        <f t="shared" si="1247"/>
        <v>7431831.3002001774</v>
      </c>
      <c r="U729" s="19">
        <f t="shared" si="1247"/>
        <v>7776593.295207845</v>
      </c>
      <c r="V729" s="19">
        <f t="shared" si="1247"/>
        <v>8121350.4543396439</v>
      </c>
      <c r="W729" s="19">
        <f t="shared" si="1247"/>
        <v>8466102.3338962048</v>
      </c>
      <c r="X729" s="19">
        <f t="shared" si="1247"/>
        <v>8810847.8870391138</v>
      </c>
      <c r="Y729" s="19">
        <f t="shared" si="1247"/>
        <v>9155586.6960906424</v>
      </c>
      <c r="Z729" s="19">
        <f t="shared" si="1247"/>
        <v>9500317.9733853042</v>
      </c>
      <c r="AA729" s="19">
        <f t="shared" si="1247"/>
        <v>9845041.1688174121</v>
      </c>
      <c r="AB729" s="19">
        <f t="shared" si="1247"/>
        <v>10189756.01758966</v>
      </c>
      <c r="AC729" s="19">
        <f t="shared" si="1247"/>
        <v>10534461.916822378</v>
      </c>
      <c r="AD729" s="19">
        <f t="shared" si="1247"/>
        <v>10879158.749580001</v>
      </c>
      <c r="AE729" s="19">
        <f t="shared" si="1247"/>
        <v>11223845.735696077</v>
      </c>
      <c r="AF729" s="19">
        <f t="shared" si="1247"/>
        <v>11568523.097025461</v>
      </c>
      <c r="AG729" s="5"/>
      <c r="AH729" s="5"/>
      <c r="AI729" s="5"/>
      <c r="AJ729" s="5"/>
      <c r="AK729" s="5"/>
      <c r="AL729" s="5"/>
      <c r="AM729" s="5"/>
      <c r="AN729" s="5"/>
      <c r="AO729" s="5"/>
      <c r="AP729" s="5"/>
    </row>
    <row r="730" spans="2:42" ht="15" x14ac:dyDescent="0.25">
      <c r="B730" s="5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</row>
    <row r="731" spans="2:42" ht="30" x14ac:dyDescent="0.25">
      <c r="B731" s="43" t="s">
        <v>135</v>
      </c>
      <c r="C731" s="7" t="str">
        <f>założenia!C17</f>
        <v>Rok n
2015</v>
      </c>
      <c r="D731" s="7" t="str">
        <f>założenia!D17</f>
        <v>Rok n+1
2016</v>
      </c>
      <c r="E731" s="7" t="str">
        <f>założenia!E17</f>
        <v>Rok n+2
2017</v>
      </c>
      <c r="F731" s="7" t="str">
        <f>założenia!F17</f>
        <v>Rok n+3
2018</v>
      </c>
      <c r="G731" s="7" t="str">
        <f>założenia!G17</f>
        <v>Rok n+4
2019</v>
      </c>
      <c r="H731" s="7" t="str">
        <f>założenia!H17</f>
        <v>Rok n+5
2020</v>
      </c>
      <c r="I731" s="7" t="str">
        <f>założenia!I17</f>
        <v>Rok n+6
2021</v>
      </c>
      <c r="J731" s="7" t="str">
        <f>założenia!J17</f>
        <v>Rok n+7
2022</v>
      </c>
      <c r="K731" s="7" t="str">
        <f>założenia!K17</f>
        <v>Rok n+8
2023</v>
      </c>
      <c r="L731" s="7" t="str">
        <f>założenia!L17</f>
        <v>Rok n+9
2024</v>
      </c>
      <c r="M731" s="7" t="str">
        <f>założenia!M17</f>
        <v>Rok n+10
2025</v>
      </c>
      <c r="N731" s="7" t="str">
        <f>założenia!N17</f>
        <v>Rok n+11
2026</v>
      </c>
      <c r="O731" s="7" t="str">
        <f>założenia!O17</f>
        <v>Rok n+12
2027</v>
      </c>
      <c r="P731" s="7" t="str">
        <f>założenia!P17</f>
        <v>Rok n+13
2028</v>
      </c>
      <c r="Q731" s="7" t="str">
        <f>założenia!Q17</f>
        <v>Rok n+14
2029</v>
      </c>
      <c r="R731" s="7" t="str">
        <f>założenia!R17</f>
        <v>Rok n+15
2030</v>
      </c>
      <c r="S731" s="7" t="str">
        <f>założenia!S17</f>
        <v>Rok n+16
2031</v>
      </c>
      <c r="T731" s="7" t="str">
        <f>założenia!T17</f>
        <v>Rok n+17
2032</v>
      </c>
      <c r="U731" s="7" t="str">
        <f>założenia!U17</f>
        <v>Rok n+18
2033</v>
      </c>
      <c r="V731" s="7" t="str">
        <f>założenia!V17</f>
        <v>Rok n+19
2034</v>
      </c>
      <c r="W731" s="7" t="str">
        <f>założenia!W17</f>
        <v>Rok n+20
2035</v>
      </c>
      <c r="X731" s="7" t="str">
        <f>założenia!X17</f>
        <v>Rok n+21
2036</v>
      </c>
      <c r="Y731" s="7" t="str">
        <f>założenia!Y17</f>
        <v>Rok n+22
2037</v>
      </c>
      <c r="Z731" s="7" t="str">
        <f>założenia!Z17</f>
        <v>Rok n+23
2038</v>
      </c>
      <c r="AA731" s="7" t="str">
        <f>założenia!AA17</f>
        <v>Rok n+24
2039</v>
      </c>
      <c r="AB731" s="7" t="str">
        <f>założenia!AB17</f>
        <v>Rok n+25
2040</v>
      </c>
      <c r="AC731" s="7" t="str">
        <f>założenia!AC17</f>
        <v>Rok n+26
2041</v>
      </c>
      <c r="AD731" s="7" t="str">
        <f>założenia!AD17</f>
        <v>Rok n+27
2042</v>
      </c>
      <c r="AE731" s="7" t="str">
        <f>założenia!AE17</f>
        <v>Rok n+28
2043</v>
      </c>
      <c r="AF731" s="7" t="str">
        <f>założenia!AF17</f>
        <v>Rok n+29
2044</v>
      </c>
      <c r="AG731" s="5"/>
      <c r="AH731" s="5"/>
      <c r="AI731" s="5"/>
      <c r="AJ731" s="5"/>
      <c r="AK731" s="5"/>
      <c r="AL731" s="5"/>
      <c r="AM731" s="5"/>
      <c r="AN731" s="5"/>
      <c r="AO731" s="5"/>
      <c r="AP731" s="5"/>
    </row>
    <row r="732" spans="2:42" ht="30" x14ac:dyDescent="0.25">
      <c r="B732" s="39" t="s">
        <v>58</v>
      </c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5"/>
      <c r="AH732" s="5"/>
      <c r="AI732" s="5"/>
      <c r="AJ732" s="5"/>
      <c r="AK732" s="5"/>
      <c r="AL732" s="5"/>
      <c r="AM732" s="5"/>
      <c r="AN732" s="5"/>
      <c r="AO732" s="5"/>
      <c r="AP732" s="5"/>
    </row>
    <row r="733" spans="2:42" ht="15" x14ac:dyDescent="0.25">
      <c r="B733" s="23" t="s">
        <v>59</v>
      </c>
      <c r="C733" s="19">
        <f t="shared" ref="C733:Q733" si="1248">C696-C659</f>
        <v>0</v>
      </c>
      <c r="D733" s="19">
        <f t="shared" si="1248"/>
        <v>0</v>
      </c>
      <c r="E733" s="19">
        <f t="shared" si="1248"/>
        <v>136991</v>
      </c>
      <c r="F733" s="19">
        <f t="shared" si="1248"/>
        <v>136991</v>
      </c>
      <c r="G733" s="19">
        <f t="shared" si="1248"/>
        <v>136991</v>
      </c>
      <c r="H733" s="19">
        <f t="shared" si="1248"/>
        <v>136991</v>
      </c>
      <c r="I733" s="19">
        <f t="shared" si="1248"/>
        <v>136991</v>
      </c>
      <c r="J733" s="19">
        <f t="shared" si="1248"/>
        <v>136991</v>
      </c>
      <c r="K733" s="19">
        <f t="shared" si="1248"/>
        <v>136991</v>
      </c>
      <c r="L733" s="19">
        <f t="shared" si="1248"/>
        <v>136991</v>
      </c>
      <c r="M733" s="19">
        <f t="shared" si="1248"/>
        <v>136991</v>
      </c>
      <c r="N733" s="19">
        <f t="shared" si="1248"/>
        <v>136991</v>
      </c>
      <c r="O733" s="19">
        <f t="shared" si="1248"/>
        <v>136991</v>
      </c>
      <c r="P733" s="19">
        <f t="shared" si="1248"/>
        <v>136991</v>
      </c>
      <c r="Q733" s="19">
        <f t="shared" si="1248"/>
        <v>136991</v>
      </c>
      <c r="R733" s="19">
        <f t="shared" ref="R733:AF733" si="1249">R696-R659</f>
        <v>136991</v>
      </c>
      <c r="S733" s="19">
        <f t="shared" si="1249"/>
        <v>136991</v>
      </c>
      <c r="T733" s="19">
        <f t="shared" si="1249"/>
        <v>136991</v>
      </c>
      <c r="U733" s="19">
        <f t="shared" si="1249"/>
        <v>136991</v>
      </c>
      <c r="V733" s="19">
        <f t="shared" si="1249"/>
        <v>136991</v>
      </c>
      <c r="W733" s="19">
        <f t="shared" si="1249"/>
        <v>136991</v>
      </c>
      <c r="X733" s="19">
        <f t="shared" si="1249"/>
        <v>136991</v>
      </c>
      <c r="Y733" s="19">
        <f t="shared" si="1249"/>
        <v>136991</v>
      </c>
      <c r="Z733" s="19">
        <f t="shared" si="1249"/>
        <v>136991</v>
      </c>
      <c r="AA733" s="19">
        <f t="shared" si="1249"/>
        <v>136991</v>
      </c>
      <c r="AB733" s="19">
        <f t="shared" si="1249"/>
        <v>136991</v>
      </c>
      <c r="AC733" s="19">
        <f t="shared" si="1249"/>
        <v>136991</v>
      </c>
      <c r="AD733" s="19">
        <f t="shared" si="1249"/>
        <v>136991</v>
      </c>
      <c r="AE733" s="19">
        <f t="shared" si="1249"/>
        <v>136991</v>
      </c>
      <c r="AF733" s="19">
        <f t="shared" si="1249"/>
        <v>136990.99999999627</v>
      </c>
      <c r="AG733" s="5"/>
      <c r="AH733" s="5"/>
      <c r="AI733" s="5"/>
      <c r="AJ733" s="5"/>
      <c r="AK733" s="5"/>
      <c r="AL733" s="5"/>
      <c r="AM733" s="5"/>
      <c r="AN733" s="5"/>
      <c r="AO733" s="5"/>
      <c r="AP733" s="5"/>
    </row>
    <row r="734" spans="2:42" ht="15" x14ac:dyDescent="0.25">
      <c r="B734" s="23" t="s">
        <v>60</v>
      </c>
      <c r="C734" s="19">
        <f>C735+C736+C737+C738+C739</f>
        <v>0</v>
      </c>
      <c r="D734" s="19">
        <f t="shared" ref="D734:Q734" si="1250">D735+D736+D737+D738+D739</f>
        <v>0</v>
      </c>
      <c r="E734" s="19">
        <f t="shared" si="1250"/>
        <v>-357.40979381441866</v>
      </c>
      <c r="F734" s="19">
        <f t="shared" si="1250"/>
        <v>-2.1827872842550278E-11</v>
      </c>
      <c r="G734" s="19">
        <f t="shared" si="1250"/>
        <v>1.4551915228366852E-11</v>
      </c>
      <c r="H734" s="19">
        <f t="shared" si="1250"/>
        <v>-7.2759576141834259E-12</v>
      </c>
      <c r="I734" s="19">
        <f t="shared" si="1250"/>
        <v>-1.4551915228366852E-11</v>
      </c>
      <c r="J734" s="19">
        <f t="shared" si="1250"/>
        <v>1.4551915228366852E-11</v>
      </c>
      <c r="K734" s="19">
        <f t="shared" si="1250"/>
        <v>-7.2759576141834259E-12</v>
      </c>
      <c r="L734" s="19">
        <f t="shared" si="1250"/>
        <v>7.2759576141834259E-12</v>
      </c>
      <c r="M734" s="19">
        <f t="shared" si="1250"/>
        <v>-7.2759576141834259E-12</v>
      </c>
      <c r="N734" s="19">
        <f t="shared" si="1250"/>
        <v>1.4551915228366852E-11</v>
      </c>
      <c r="O734" s="19">
        <f t="shared" si="1250"/>
        <v>-7.2759576141834259E-12</v>
      </c>
      <c r="P734" s="19">
        <f t="shared" si="1250"/>
        <v>0</v>
      </c>
      <c r="Q734" s="19">
        <f t="shared" si="1250"/>
        <v>0</v>
      </c>
      <c r="R734" s="19">
        <f t="shared" ref="R734:AF734" si="1251">R735+R736+R737+R738+R739</f>
        <v>0</v>
      </c>
      <c r="S734" s="19">
        <f t="shared" si="1251"/>
        <v>0</v>
      </c>
      <c r="T734" s="19">
        <f t="shared" si="1251"/>
        <v>-7.2759576141834259E-12</v>
      </c>
      <c r="U734" s="19">
        <f t="shared" si="1251"/>
        <v>0</v>
      </c>
      <c r="V734" s="19">
        <f t="shared" si="1251"/>
        <v>7.2759576141834259E-12</v>
      </c>
      <c r="W734" s="19">
        <f t="shared" si="1251"/>
        <v>-7.2759576141834259E-12</v>
      </c>
      <c r="X734" s="19">
        <f t="shared" si="1251"/>
        <v>-2.1827872842550278E-11</v>
      </c>
      <c r="Y734" s="19">
        <f t="shared" si="1251"/>
        <v>2.9103830456733704E-11</v>
      </c>
      <c r="Z734" s="19">
        <f t="shared" si="1251"/>
        <v>2.9103830456733704E-11</v>
      </c>
      <c r="AA734" s="19">
        <f t="shared" si="1251"/>
        <v>-3.637978807091713E-11</v>
      </c>
      <c r="AB734" s="19">
        <f t="shared" si="1251"/>
        <v>7.2759576141834259E-12</v>
      </c>
      <c r="AC734" s="19">
        <f t="shared" si="1251"/>
        <v>1.4551915228366852E-11</v>
      </c>
      <c r="AD734" s="19">
        <f t="shared" si="1251"/>
        <v>-7.2759576141834259E-12</v>
      </c>
      <c r="AE734" s="19">
        <f t="shared" si="1251"/>
        <v>-1.4551915228366852E-11</v>
      </c>
      <c r="AF734" s="19">
        <f t="shared" si="1251"/>
        <v>0</v>
      </c>
      <c r="AG734" s="5"/>
      <c r="AH734" s="5"/>
      <c r="AI734" s="5"/>
      <c r="AJ734" s="5"/>
      <c r="AK734" s="5"/>
      <c r="AL734" s="5"/>
      <c r="AM734" s="5"/>
      <c r="AN734" s="5"/>
      <c r="AO734" s="5"/>
      <c r="AP734" s="5"/>
    </row>
    <row r="735" spans="2:42" ht="15" x14ac:dyDescent="0.25">
      <c r="B735" s="8" t="s">
        <v>61</v>
      </c>
      <c r="C735" s="16">
        <f t="shared" ref="C735:Q735" si="1252">C698-C661</f>
        <v>0</v>
      </c>
      <c r="D735" s="16">
        <f t="shared" si="1252"/>
        <v>0</v>
      </c>
      <c r="E735" s="16">
        <f t="shared" si="1252"/>
        <v>0</v>
      </c>
      <c r="F735" s="16">
        <f t="shared" si="1252"/>
        <v>0</v>
      </c>
      <c r="G735" s="16">
        <f t="shared" si="1252"/>
        <v>0</v>
      </c>
      <c r="H735" s="16">
        <f t="shared" si="1252"/>
        <v>0</v>
      </c>
      <c r="I735" s="16">
        <f t="shared" si="1252"/>
        <v>0</v>
      </c>
      <c r="J735" s="16">
        <f t="shared" si="1252"/>
        <v>0</v>
      </c>
      <c r="K735" s="16">
        <f t="shared" si="1252"/>
        <v>0</v>
      </c>
      <c r="L735" s="16">
        <f t="shared" si="1252"/>
        <v>0</v>
      </c>
      <c r="M735" s="16">
        <f t="shared" si="1252"/>
        <v>0</v>
      </c>
      <c r="N735" s="16">
        <f t="shared" si="1252"/>
        <v>0</v>
      </c>
      <c r="O735" s="16">
        <f t="shared" si="1252"/>
        <v>0</v>
      </c>
      <c r="P735" s="16">
        <f t="shared" si="1252"/>
        <v>0</v>
      </c>
      <c r="Q735" s="16">
        <f t="shared" si="1252"/>
        <v>0</v>
      </c>
      <c r="R735" s="16">
        <f t="shared" ref="R735:AF735" si="1253">R698-R661</f>
        <v>0</v>
      </c>
      <c r="S735" s="16">
        <f t="shared" si="1253"/>
        <v>0</v>
      </c>
      <c r="T735" s="16">
        <f t="shared" si="1253"/>
        <v>0</v>
      </c>
      <c r="U735" s="16">
        <f t="shared" si="1253"/>
        <v>0</v>
      </c>
      <c r="V735" s="16">
        <f t="shared" si="1253"/>
        <v>0</v>
      </c>
      <c r="W735" s="16">
        <f t="shared" si="1253"/>
        <v>0</v>
      </c>
      <c r="X735" s="16">
        <f t="shared" si="1253"/>
        <v>0</v>
      </c>
      <c r="Y735" s="16">
        <f t="shared" si="1253"/>
        <v>0</v>
      </c>
      <c r="Z735" s="16">
        <f t="shared" si="1253"/>
        <v>0</v>
      </c>
      <c r="AA735" s="16">
        <f t="shared" si="1253"/>
        <v>0</v>
      </c>
      <c r="AB735" s="16">
        <f t="shared" si="1253"/>
        <v>0</v>
      </c>
      <c r="AC735" s="16">
        <f t="shared" si="1253"/>
        <v>0</v>
      </c>
      <c r="AD735" s="16">
        <f t="shared" si="1253"/>
        <v>0</v>
      </c>
      <c r="AE735" s="16">
        <f t="shared" si="1253"/>
        <v>0</v>
      </c>
      <c r="AF735" s="16">
        <f t="shared" si="1253"/>
        <v>0</v>
      </c>
      <c r="AG735" s="5"/>
      <c r="AH735" s="5"/>
      <c r="AI735" s="5"/>
      <c r="AJ735" s="5"/>
      <c r="AK735" s="5"/>
      <c r="AL735" s="5"/>
      <c r="AM735" s="5"/>
      <c r="AN735" s="5"/>
      <c r="AO735" s="5"/>
      <c r="AP735" s="5"/>
    </row>
    <row r="736" spans="2:42" ht="15" x14ac:dyDescent="0.25">
      <c r="B736" s="8" t="s">
        <v>62</v>
      </c>
      <c r="C736" s="16">
        <f t="shared" ref="C736:Q736" si="1254">C699-C662</f>
        <v>0</v>
      </c>
      <c r="D736" s="16">
        <f t="shared" si="1254"/>
        <v>0</v>
      </c>
      <c r="E736" s="16">
        <f t="shared" si="1254"/>
        <v>-595.68298969072202</v>
      </c>
      <c r="F736" s="16">
        <f t="shared" si="1254"/>
        <v>7.2759576141834259E-12</v>
      </c>
      <c r="G736" s="16">
        <f t="shared" si="1254"/>
        <v>-1.4551915228366852E-11</v>
      </c>
      <c r="H736" s="16">
        <f t="shared" si="1254"/>
        <v>7.2759576141834259E-12</v>
      </c>
      <c r="I736" s="16">
        <f t="shared" si="1254"/>
        <v>1.4551915228366852E-11</v>
      </c>
      <c r="J736" s="16">
        <f t="shared" si="1254"/>
        <v>-1.4551915228366852E-11</v>
      </c>
      <c r="K736" s="16">
        <f t="shared" si="1254"/>
        <v>7.2759576141834259E-12</v>
      </c>
      <c r="L736" s="16">
        <f t="shared" si="1254"/>
        <v>-7.2759576141834259E-12</v>
      </c>
      <c r="M736" s="16">
        <f t="shared" si="1254"/>
        <v>7.2759576141834259E-12</v>
      </c>
      <c r="N736" s="16">
        <f t="shared" si="1254"/>
        <v>0</v>
      </c>
      <c r="O736" s="16">
        <f t="shared" si="1254"/>
        <v>-7.2759576141834259E-12</v>
      </c>
      <c r="P736" s="16">
        <f t="shared" si="1254"/>
        <v>0</v>
      </c>
      <c r="Q736" s="16">
        <f t="shared" si="1254"/>
        <v>0</v>
      </c>
      <c r="R736" s="16">
        <f t="shared" ref="R736:AF736" si="1255">R699-R662</f>
        <v>0</v>
      </c>
      <c r="S736" s="16">
        <f t="shared" si="1255"/>
        <v>0</v>
      </c>
      <c r="T736" s="16">
        <f t="shared" si="1255"/>
        <v>7.2759576141834259E-12</v>
      </c>
      <c r="U736" s="16">
        <f t="shared" si="1255"/>
        <v>0</v>
      </c>
      <c r="V736" s="16">
        <f t="shared" si="1255"/>
        <v>-7.2759576141834259E-12</v>
      </c>
      <c r="W736" s="16">
        <f t="shared" si="1255"/>
        <v>-7.2759576141834259E-12</v>
      </c>
      <c r="X736" s="16">
        <f t="shared" si="1255"/>
        <v>7.2759576141834259E-12</v>
      </c>
      <c r="Y736" s="16">
        <f t="shared" si="1255"/>
        <v>0</v>
      </c>
      <c r="Z736" s="16">
        <f t="shared" si="1255"/>
        <v>0</v>
      </c>
      <c r="AA736" s="16">
        <f t="shared" si="1255"/>
        <v>7.2759576141834259E-12</v>
      </c>
      <c r="AB736" s="16">
        <f t="shared" si="1255"/>
        <v>-7.2759576141834259E-12</v>
      </c>
      <c r="AC736" s="16">
        <f t="shared" si="1255"/>
        <v>0</v>
      </c>
      <c r="AD736" s="16">
        <f t="shared" si="1255"/>
        <v>7.2759576141834259E-12</v>
      </c>
      <c r="AE736" s="16">
        <f t="shared" si="1255"/>
        <v>0</v>
      </c>
      <c r="AF736" s="16">
        <f t="shared" si="1255"/>
        <v>0</v>
      </c>
      <c r="AG736" s="5"/>
      <c r="AH736" s="5"/>
      <c r="AI736" s="5"/>
      <c r="AJ736" s="5"/>
      <c r="AK736" s="5"/>
      <c r="AL736" s="5"/>
      <c r="AM736" s="5"/>
      <c r="AN736" s="5"/>
      <c r="AO736" s="5"/>
      <c r="AP736" s="5"/>
    </row>
    <row r="737" spans="2:42" ht="15" x14ac:dyDescent="0.25">
      <c r="B737" s="8" t="s">
        <v>63</v>
      </c>
      <c r="C737" s="16">
        <f t="shared" ref="C737:Q737" si="1256">C700-C663</f>
        <v>0</v>
      </c>
      <c r="D737" s="16">
        <f t="shared" si="1256"/>
        <v>0</v>
      </c>
      <c r="E737" s="16">
        <f t="shared" si="1256"/>
        <v>-953.09278350514069</v>
      </c>
      <c r="F737" s="16">
        <f t="shared" si="1256"/>
        <v>-1.4551915228366852E-11</v>
      </c>
      <c r="G737" s="16">
        <f t="shared" si="1256"/>
        <v>0</v>
      </c>
      <c r="H737" s="16">
        <f t="shared" si="1256"/>
        <v>0</v>
      </c>
      <c r="I737" s="16">
        <f t="shared" si="1256"/>
        <v>0</v>
      </c>
      <c r="J737" s="16">
        <f t="shared" si="1256"/>
        <v>0</v>
      </c>
      <c r="K737" s="16">
        <f t="shared" si="1256"/>
        <v>0</v>
      </c>
      <c r="L737" s="16">
        <f t="shared" si="1256"/>
        <v>0</v>
      </c>
      <c r="M737" s="16">
        <f t="shared" si="1256"/>
        <v>0</v>
      </c>
      <c r="N737" s="16">
        <f t="shared" si="1256"/>
        <v>1.4551915228366852E-11</v>
      </c>
      <c r="O737" s="16">
        <f t="shared" si="1256"/>
        <v>-1.4551915228366852E-11</v>
      </c>
      <c r="P737" s="16">
        <f t="shared" si="1256"/>
        <v>0</v>
      </c>
      <c r="Q737" s="16">
        <f t="shared" si="1256"/>
        <v>0</v>
      </c>
      <c r="R737" s="16">
        <f t="shared" ref="R737:AF737" si="1257">R700-R663</f>
        <v>0</v>
      </c>
      <c r="S737" s="16">
        <f t="shared" si="1257"/>
        <v>0</v>
      </c>
      <c r="T737" s="16">
        <f t="shared" si="1257"/>
        <v>0</v>
      </c>
      <c r="U737" s="16">
        <f t="shared" si="1257"/>
        <v>0</v>
      </c>
      <c r="V737" s="16">
        <f t="shared" si="1257"/>
        <v>0</v>
      </c>
      <c r="W737" s="16">
        <f t="shared" si="1257"/>
        <v>-1.4551915228366852E-11</v>
      </c>
      <c r="X737" s="16">
        <f t="shared" si="1257"/>
        <v>-1.4551915228366852E-11</v>
      </c>
      <c r="Y737" s="16">
        <f t="shared" si="1257"/>
        <v>2.9103830456733704E-11</v>
      </c>
      <c r="Z737" s="16">
        <f t="shared" si="1257"/>
        <v>2.9103830456733704E-11</v>
      </c>
      <c r="AA737" s="16">
        <f t="shared" si="1257"/>
        <v>-2.9103830456733704E-11</v>
      </c>
      <c r="AB737" s="16">
        <f t="shared" si="1257"/>
        <v>0</v>
      </c>
      <c r="AC737" s="16">
        <f t="shared" si="1257"/>
        <v>1.4551915228366852E-11</v>
      </c>
      <c r="AD737" s="16">
        <f t="shared" si="1257"/>
        <v>0</v>
      </c>
      <c r="AE737" s="16">
        <f t="shared" si="1257"/>
        <v>-1.4551915228366852E-11</v>
      </c>
      <c r="AF737" s="16">
        <f t="shared" si="1257"/>
        <v>0</v>
      </c>
      <c r="AG737" s="5"/>
      <c r="AH737" s="5"/>
      <c r="AI737" s="5"/>
      <c r="AJ737" s="5"/>
      <c r="AK737" s="5"/>
      <c r="AL737" s="5"/>
      <c r="AM737" s="5"/>
      <c r="AN737" s="5"/>
      <c r="AO737" s="5"/>
      <c r="AP737" s="5"/>
    </row>
    <row r="738" spans="2:42" ht="45" x14ac:dyDescent="0.25">
      <c r="B738" s="8" t="s">
        <v>64</v>
      </c>
      <c r="C738" s="16">
        <f t="shared" ref="C738:Q738" si="1258">C701-C664</f>
        <v>0</v>
      </c>
      <c r="D738" s="16">
        <f t="shared" si="1258"/>
        <v>0</v>
      </c>
      <c r="E738" s="16">
        <f t="shared" si="1258"/>
        <v>1191.365979381444</v>
      </c>
      <c r="F738" s="16">
        <f t="shared" si="1258"/>
        <v>-1.4551915228366852E-11</v>
      </c>
      <c r="G738" s="16">
        <f t="shared" si="1258"/>
        <v>2.9103830456733704E-11</v>
      </c>
      <c r="H738" s="16">
        <f t="shared" si="1258"/>
        <v>-1.4551915228366852E-11</v>
      </c>
      <c r="I738" s="16">
        <f t="shared" si="1258"/>
        <v>-2.9103830456733704E-11</v>
      </c>
      <c r="J738" s="16">
        <f t="shared" si="1258"/>
        <v>2.9103830456733704E-11</v>
      </c>
      <c r="K738" s="16">
        <f t="shared" si="1258"/>
        <v>-1.4551915228366852E-11</v>
      </c>
      <c r="L738" s="16">
        <f t="shared" si="1258"/>
        <v>1.4551915228366852E-11</v>
      </c>
      <c r="M738" s="16">
        <f t="shared" si="1258"/>
        <v>-1.4551915228366852E-11</v>
      </c>
      <c r="N738" s="16">
        <f t="shared" si="1258"/>
        <v>0</v>
      </c>
      <c r="O738" s="16">
        <f t="shared" si="1258"/>
        <v>1.4551915228366852E-11</v>
      </c>
      <c r="P738" s="16">
        <f t="shared" si="1258"/>
        <v>0</v>
      </c>
      <c r="Q738" s="16">
        <f t="shared" si="1258"/>
        <v>0</v>
      </c>
      <c r="R738" s="16">
        <f t="shared" ref="R738:AF738" si="1259">R701-R664</f>
        <v>0</v>
      </c>
      <c r="S738" s="16">
        <f t="shared" si="1259"/>
        <v>0</v>
      </c>
      <c r="T738" s="16">
        <f t="shared" si="1259"/>
        <v>-1.4551915228366852E-11</v>
      </c>
      <c r="U738" s="16">
        <f t="shared" si="1259"/>
        <v>0</v>
      </c>
      <c r="V738" s="16">
        <f t="shared" si="1259"/>
        <v>1.4551915228366852E-11</v>
      </c>
      <c r="W738" s="16">
        <f t="shared" si="1259"/>
        <v>1.4551915228366852E-11</v>
      </c>
      <c r="X738" s="16">
        <f t="shared" si="1259"/>
        <v>-1.4551915228366852E-11</v>
      </c>
      <c r="Y738" s="16">
        <f t="shared" si="1259"/>
        <v>0</v>
      </c>
      <c r="Z738" s="16">
        <f t="shared" si="1259"/>
        <v>0</v>
      </c>
      <c r="AA738" s="16">
        <f t="shared" si="1259"/>
        <v>-1.4551915228366852E-11</v>
      </c>
      <c r="AB738" s="16">
        <f t="shared" si="1259"/>
        <v>1.4551915228366852E-11</v>
      </c>
      <c r="AC738" s="16">
        <f t="shared" si="1259"/>
        <v>0</v>
      </c>
      <c r="AD738" s="16">
        <f t="shared" si="1259"/>
        <v>-1.4551915228366852E-11</v>
      </c>
      <c r="AE738" s="16">
        <f t="shared" si="1259"/>
        <v>0</v>
      </c>
      <c r="AF738" s="16">
        <f t="shared" si="1259"/>
        <v>0</v>
      </c>
      <c r="AG738" s="5"/>
      <c r="AH738" s="5"/>
      <c r="AI738" s="5"/>
      <c r="AJ738" s="5"/>
      <c r="AK738" s="5"/>
      <c r="AL738" s="5"/>
      <c r="AM738" s="5"/>
      <c r="AN738" s="5"/>
      <c r="AO738" s="5"/>
      <c r="AP738" s="5"/>
    </row>
    <row r="739" spans="2:42" ht="15" x14ac:dyDescent="0.25">
      <c r="B739" s="8" t="s">
        <v>65</v>
      </c>
      <c r="C739" s="16">
        <f t="shared" ref="C739:Q739" si="1260">C702-C665</f>
        <v>0</v>
      </c>
      <c r="D739" s="16">
        <f t="shared" si="1260"/>
        <v>0</v>
      </c>
      <c r="E739" s="16">
        <f t="shared" si="1260"/>
        <v>0</v>
      </c>
      <c r="F739" s="16">
        <f t="shared" si="1260"/>
        <v>0</v>
      </c>
      <c r="G739" s="16">
        <f t="shared" si="1260"/>
        <v>0</v>
      </c>
      <c r="H739" s="16">
        <f t="shared" si="1260"/>
        <v>0</v>
      </c>
      <c r="I739" s="16">
        <f t="shared" si="1260"/>
        <v>0</v>
      </c>
      <c r="J739" s="16">
        <f t="shared" si="1260"/>
        <v>0</v>
      </c>
      <c r="K739" s="16">
        <f t="shared" si="1260"/>
        <v>0</v>
      </c>
      <c r="L739" s="16">
        <f t="shared" si="1260"/>
        <v>0</v>
      </c>
      <c r="M739" s="16">
        <f t="shared" si="1260"/>
        <v>0</v>
      </c>
      <c r="N739" s="16">
        <f t="shared" si="1260"/>
        <v>0</v>
      </c>
      <c r="O739" s="16">
        <f t="shared" si="1260"/>
        <v>0</v>
      </c>
      <c r="P739" s="16">
        <f t="shared" si="1260"/>
        <v>0</v>
      </c>
      <c r="Q739" s="16">
        <f t="shared" si="1260"/>
        <v>0</v>
      </c>
      <c r="R739" s="16">
        <f t="shared" ref="R739:AF739" si="1261">R702-R665</f>
        <v>0</v>
      </c>
      <c r="S739" s="16">
        <f t="shared" si="1261"/>
        <v>0</v>
      </c>
      <c r="T739" s="16">
        <f t="shared" si="1261"/>
        <v>0</v>
      </c>
      <c r="U739" s="16">
        <f t="shared" si="1261"/>
        <v>0</v>
      </c>
      <c r="V739" s="16">
        <f t="shared" si="1261"/>
        <v>0</v>
      </c>
      <c r="W739" s="16">
        <f t="shared" si="1261"/>
        <v>0</v>
      </c>
      <c r="X739" s="16">
        <f t="shared" si="1261"/>
        <v>0</v>
      </c>
      <c r="Y739" s="16">
        <f t="shared" si="1261"/>
        <v>0</v>
      </c>
      <c r="Z739" s="16">
        <f t="shared" si="1261"/>
        <v>0</v>
      </c>
      <c r="AA739" s="16">
        <f t="shared" si="1261"/>
        <v>0</v>
      </c>
      <c r="AB739" s="16">
        <f t="shared" si="1261"/>
        <v>0</v>
      </c>
      <c r="AC739" s="16">
        <f t="shared" si="1261"/>
        <v>0</v>
      </c>
      <c r="AD739" s="16">
        <f t="shared" si="1261"/>
        <v>0</v>
      </c>
      <c r="AE739" s="16">
        <f t="shared" si="1261"/>
        <v>0</v>
      </c>
      <c r="AF739" s="16">
        <f t="shared" si="1261"/>
        <v>0</v>
      </c>
      <c r="AG739" s="5"/>
      <c r="AH739" s="5"/>
      <c r="AI739" s="5"/>
      <c r="AJ739" s="5"/>
      <c r="AK739" s="5"/>
      <c r="AL739" s="5"/>
      <c r="AM739" s="5"/>
      <c r="AN739" s="5"/>
      <c r="AO739" s="5"/>
      <c r="AP739" s="5"/>
    </row>
    <row r="740" spans="2:42" ht="30" x14ac:dyDescent="0.25">
      <c r="B740" s="23" t="s">
        <v>66</v>
      </c>
      <c r="C740" s="19">
        <f>C733+C734</f>
        <v>0</v>
      </c>
      <c r="D740" s="19">
        <f t="shared" ref="D740:Q740" si="1262">D733+D734</f>
        <v>0</v>
      </c>
      <c r="E740" s="19">
        <f t="shared" si="1262"/>
        <v>136633.59020618559</v>
      </c>
      <c r="F740" s="19">
        <f t="shared" si="1262"/>
        <v>136990.99999999997</v>
      </c>
      <c r="G740" s="19">
        <f t="shared" si="1262"/>
        <v>136991</v>
      </c>
      <c r="H740" s="19">
        <f t="shared" si="1262"/>
        <v>136991</v>
      </c>
      <c r="I740" s="19">
        <f t="shared" si="1262"/>
        <v>136991</v>
      </c>
      <c r="J740" s="19">
        <f t="shared" si="1262"/>
        <v>136991</v>
      </c>
      <c r="K740" s="19">
        <f t="shared" si="1262"/>
        <v>136991</v>
      </c>
      <c r="L740" s="19">
        <f t="shared" si="1262"/>
        <v>136991</v>
      </c>
      <c r="M740" s="19">
        <f t="shared" si="1262"/>
        <v>136991</v>
      </c>
      <c r="N740" s="19">
        <f t="shared" si="1262"/>
        <v>136991</v>
      </c>
      <c r="O740" s="19">
        <f t="shared" si="1262"/>
        <v>136991</v>
      </c>
      <c r="P740" s="19">
        <f t="shared" si="1262"/>
        <v>136991</v>
      </c>
      <c r="Q740" s="19">
        <f t="shared" si="1262"/>
        <v>136991</v>
      </c>
      <c r="R740" s="19">
        <f t="shared" ref="R740:AF740" si="1263">R733+R734</f>
        <v>136991</v>
      </c>
      <c r="S740" s="19">
        <f t="shared" si="1263"/>
        <v>136991</v>
      </c>
      <c r="T740" s="19">
        <f t="shared" si="1263"/>
        <v>136991</v>
      </c>
      <c r="U740" s="19">
        <f t="shared" si="1263"/>
        <v>136991</v>
      </c>
      <c r="V740" s="19">
        <f t="shared" si="1263"/>
        <v>136991</v>
      </c>
      <c r="W740" s="19">
        <f t="shared" si="1263"/>
        <v>136991</v>
      </c>
      <c r="X740" s="19">
        <f t="shared" si="1263"/>
        <v>136990.99999999997</v>
      </c>
      <c r="Y740" s="19">
        <f t="shared" si="1263"/>
        <v>136991.00000000003</v>
      </c>
      <c r="Z740" s="19">
        <f t="shared" si="1263"/>
        <v>136991.00000000003</v>
      </c>
      <c r="AA740" s="19">
        <f t="shared" si="1263"/>
        <v>136990.99999999997</v>
      </c>
      <c r="AB740" s="19">
        <f t="shared" si="1263"/>
        <v>136991</v>
      </c>
      <c r="AC740" s="19">
        <f t="shared" si="1263"/>
        <v>136991</v>
      </c>
      <c r="AD740" s="19">
        <f t="shared" si="1263"/>
        <v>136991</v>
      </c>
      <c r="AE740" s="19">
        <f t="shared" si="1263"/>
        <v>136991</v>
      </c>
      <c r="AF740" s="19">
        <f t="shared" si="1263"/>
        <v>136990.99999999627</v>
      </c>
      <c r="AG740" s="5"/>
      <c r="AH740" s="5"/>
      <c r="AI740" s="5"/>
      <c r="AJ740" s="5"/>
      <c r="AK740" s="5"/>
      <c r="AL740" s="5"/>
      <c r="AM740" s="5"/>
      <c r="AN740" s="5"/>
      <c r="AO740" s="5"/>
      <c r="AP740" s="5"/>
    </row>
    <row r="741" spans="2:42" ht="30" x14ac:dyDescent="0.25">
      <c r="B741" s="24" t="s">
        <v>67</v>
      </c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5"/>
      <c r="AH741" s="5"/>
      <c r="AI741" s="5"/>
      <c r="AJ741" s="5"/>
      <c r="AK741" s="5"/>
      <c r="AL741" s="5"/>
      <c r="AM741" s="5"/>
      <c r="AN741" s="5"/>
      <c r="AO741" s="5"/>
      <c r="AP741" s="5"/>
    </row>
    <row r="742" spans="2:42" ht="15" x14ac:dyDescent="0.25">
      <c r="B742" s="23" t="s">
        <v>68</v>
      </c>
      <c r="C742" s="19">
        <f>C743+C744+C745</f>
        <v>0</v>
      </c>
      <c r="D742" s="19">
        <f t="shared" ref="D742:Q742" si="1264">D743+D744+D745</f>
        <v>0</v>
      </c>
      <c r="E742" s="19">
        <f t="shared" si="1264"/>
        <v>0</v>
      </c>
      <c r="F742" s="19">
        <f t="shared" si="1264"/>
        <v>0</v>
      </c>
      <c r="G742" s="19">
        <f t="shared" si="1264"/>
        <v>0</v>
      </c>
      <c r="H742" s="19">
        <f t="shared" si="1264"/>
        <v>0</v>
      </c>
      <c r="I742" s="19">
        <f t="shared" si="1264"/>
        <v>0</v>
      </c>
      <c r="J742" s="19">
        <f t="shared" si="1264"/>
        <v>0</v>
      </c>
      <c r="K742" s="19">
        <f t="shared" si="1264"/>
        <v>0</v>
      </c>
      <c r="L742" s="19">
        <f t="shared" si="1264"/>
        <v>0</v>
      </c>
      <c r="M742" s="19">
        <f t="shared" si="1264"/>
        <v>0</v>
      </c>
      <c r="N742" s="19">
        <f t="shared" si="1264"/>
        <v>0</v>
      </c>
      <c r="O742" s="19">
        <f t="shared" si="1264"/>
        <v>0</v>
      </c>
      <c r="P742" s="19">
        <f t="shared" si="1264"/>
        <v>0</v>
      </c>
      <c r="Q742" s="19">
        <f t="shared" si="1264"/>
        <v>0</v>
      </c>
      <c r="R742" s="19">
        <f t="shared" ref="R742:AF742" si="1265">R743+R744+R745</f>
        <v>0</v>
      </c>
      <c r="S742" s="19">
        <f t="shared" si="1265"/>
        <v>0</v>
      </c>
      <c r="T742" s="19">
        <f t="shared" si="1265"/>
        <v>0</v>
      </c>
      <c r="U742" s="19">
        <f t="shared" si="1265"/>
        <v>0</v>
      </c>
      <c r="V742" s="19">
        <f t="shared" si="1265"/>
        <v>0</v>
      </c>
      <c r="W742" s="19">
        <f t="shared" si="1265"/>
        <v>0</v>
      </c>
      <c r="X742" s="19">
        <f t="shared" si="1265"/>
        <v>0</v>
      </c>
      <c r="Y742" s="19">
        <f t="shared" si="1265"/>
        <v>0</v>
      </c>
      <c r="Z742" s="19">
        <f t="shared" si="1265"/>
        <v>0</v>
      </c>
      <c r="AA742" s="19">
        <f t="shared" si="1265"/>
        <v>0</v>
      </c>
      <c r="AB742" s="19">
        <f t="shared" si="1265"/>
        <v>0</v>
      </c>
      <c r="AC742" s="19">
        <f t="shared" si="1265"/>
        <v>0</v>
      </c>
      <c r="AD742" s="19">
        <f t="shared" si="1265"/>
        <v>0</v>
      </c>
      <c r="AE742" s="19">
        <f t="shared" si="1265"/>
        <v>0</v>
      </c>
      <c r="AF742" s="19">
        <f t="shared" si="1265"/>
        <v>0</v>
      </c>
      <c r="AG742" s="5"/>
      <c r="AH742" s="5"/>
      <c r="AI742" s="5"/>
      <c r="AJ742" s="5"/>
      <c r="AK742" s="5"/>
      <c r="AL742" s="5"/>
      <c r="AM742" s="5"/>
      <c r="AN742" s="5"/>
      <c r="AO742" s="5"/>
      <c r="AP742" s="5"/>
    </row>
    <row r="743" spans="2:42" ht="15" x14ac:dyDescent="0.25">
      <c r="B743" s="8" t="s">
        <v>69</v>
      </c>
      <c r="C743" s="16">
        <f t="shared" ref="C743:Q743" si="1266">C706-C669</f>
        <v>0</v>
      </c>
      <c r="D743" s="16">
        <f t="shared" si="1266"/>
        <v>0</v>
      </c>
      <c r="E743" s="16">
        <f t="shared" si="1266"/>
        <v>0</v>
      </c>
      <c r="F743" s="16">
        <f t="shared" si="1266"/>
        <v>0</v>
      </c>
      <c r="G743" s="16">
        <f t="shared" si="1266"/>
        <v>0</v>
      </c>
      <c r="H743" s="16">
        <f t="shared" si="1266"/>
        <v>0</v>
      </c>
      <c r="I743" s="16">
        <f t="shared" si="1266"/>
        <v>0</v>
      </c>
      <c r="J743" s="16">
        <f t="shared" si="1266"/>
        <v>0</v>
      </c>
      <c r="K743" s="16">
        <f t="shared" si="1266"/>
        <v>0</v>
      </c>
      <c r="L743" s="16">
        <f t="shared" si="1266"/>
        <v>0</v>
      </c>
      <c r="M743" s="16">
        <f t="shared" si="1266"/>
        <v>0</v>
      </c>
      <c r="N743" s="16">
        <f t="shared" si="1266"/>
        <v>0</v>
      </c>
      <c r="O743" s="16">
        <f t="shared" si="1266"/>
        <v>0</v>
      </c>
      <c r="P743" s="16">
        <f t="shared" si="1266"/>
        <v>0</v>
      </c>
      <c r="Q743" s="16">
        <f t="shared" si="1266"/>
        <v>0</v>
      </c>
      <c r="R743" s="16">
        <f t="shared" ref="R743:AF743" si="1267">R706-R669</f>
        <v>0</v>
      </c>
      <c r="S743" s="16">
        <f t="shared" si="1267"/>
        <v>0</v>
      </c>
      <c r="T743" s="16">
        <f t="shared" si="1267"/>
        <v>0</v>
      </c>
      <c r="U743" s="16">
        <f t="shared" si="1267"/>
        <v>0</v>
      </c>
      <c r="V743" s="16">
        <f t="shared" si="1267"/>
        <v>0</v>
      </c>
      <c r="W743" s="16">
        <f t="shared" si="1267"/>
        <v>0</v>
      </c>
      <c r="X743" s="16">
        <f t="shared" si="1267"/>
        <v>0</v>
      </c>
      <c r="Y743" s="16">
        <f t="shared" si="1267"/>
        <v>0</v>
      </c>
      <c r="Z743" s="16">
        <f t="shared" si="1267"/>
        <v>0</v>
      </c>
      <c r="AA743" s="16">
        <f t="shared" si="1267"/>
        <v>0</v>
      </c>
      <c r="AB743" s="16">
        <f t="shared" si="1267"/>
        <v>0</v>
      </c>
      <c r="AC743" s="16">
        <f t="shared" si="1267"/>
        <v>0</v>
      </c>
      <c r="AD743" s="16">
        <f t="shared" si="1267"/>
        <v>0</v>
      </c>
      <c r="AE743" s="16">
        <f t="shared" si="1267"/>
        <v>0</v>
      </c>
      <c r="AF743" s="16">
        <f t="shared" si="1267"/>
        <v>0</v>
      </c>
      <c r="AG743" s="5"/>
      <c r="AH743" s="5"/>
      <c r="AI743" s="5"/>
      <c r="AJ743" s="5"/>
      <c r="AK743" s="5"/>
      <c r="AL743" s="5"/>
      <c r="AM743" s="5"/>
      <c r="AN743" s="5"/>
      <c r="AO743" s="5"/>
      <c r="AP743" s="5"/>
    </row>
    <row r="744" spans="2:42" ht="30" x14ac:dyDescent="0.25">
      <c r="B744" s="8" t="s">
        <v>70</v>
      </c>
      <c r="C744" s="16">
        <f t="shared" ref="C744:Q744" si="1268">C707-C670</f>
        <v>0</v>
      </c>
      <c r="D744" s="16">
        <f t="shared" si="1268"/>
        <v>0</v>
      </c>
      <c r="E744" s="16">
        <f t="shared" si="1268"/>
        <v>0</v>
      </c>
      <c r="F744" s="16">
        <f t="shared" si="1268"/>
        <v>0</v>
      </c>
      <c r="G744" s="16">
        <f t="shared" si="1268"/>
        <v>0</v>
      </c>
      <c r="H744" s="16">
        <f t="shared" si="1268"/>
        <v>0</v>
      </c>
      <c r="I744" s="16">
        <f t="shared" si="1268"/>
        <v>0</v>
      </c>
      <c r="J744" s="16">
        <f t="shared" si="1268"/>
        <v>0</v>
      </c>
      <c r="K744" s="16">
        <f t="shared" si="1268"/>
        <v>0</v>
      </c>
      <c r="L744" s="16">
        <f t="shared" si="1268"/>
        <v>0</v>
      </c>
      <c r="M744" s="16">
        <f t="shared" si="1268"/>
        <v>0</v>
      </c>
      <c r="N744" s="16">
        <f t="shared" si="1268"/>
        <v>0</v>
      </c>
      <c r="O744" s="16">
        <f t="shared" si="1268"/>
        <v>0</v>
      </c>
      <c r="P744" s="16">
        <f t="shared" si="1268"/>
        <v>0</v>
      </c>
      <c r="Q744" s="16">
        <f t="shared" si="1268"/>
        <v>0</v>
      </c>
      <c r="R744" s="16">
        <f t="shared" ref="R744:AF744" si="1269">R707-R670</f>
        <v>0</v>
      </c>
      <c r="S744" s="16">
        <f t="shared" si="1269"/>
        <v>0</v>
      </c>
      <c r="T744" s="16">
        <f t="shared" si="1269"/>
        <v>0</v>
      </c>
      <c r="U744" s="16">
        <f t="shared" si="1269"/>
        <v>0</v>
      </c>
      <c r="V744" s="16">
        <f t="shared" si="1269"/>
        <v>0</v>
      </c>
      <c r="W744" s="16">
        <f t="shared" si="1269"/>
        <v>0</v>
      </c>
      <c r="X744" s="16">
        <f t="shared" si="1269"/>
        <v>0</v>
      </c>
      <c r="Y744" s="16">
        <f t="shared" si="1269"/>
        <v>0</v>
      </c>
      <c r="Z744" s="16">
        <f t="shared" si="1269"/>
        <v>0</v>
      </c>
      <c r="AA744" s="16">
        <f t="shared" si="1269"/>
        <v>0</v>
      </c>
      <c r="AB744" s="16">
        <f t="shared" si="1269"/>
        <v>0</v>
      </c>
      <c r="AC744" s="16">
        <f t="shared" si="1269"/>
        <v>0</v>
      </c>
      <c r="AD744" s="16">
        <f t="shared" si="1269"/>
        <v>0</v>
      </c>
      <c r="AE744" s="16">
        <f t="shared" si="1269"/>
        <v>0</v>
      </c>
      <c r="AF744" s="16">
        <f t="shared" si="1269"/>
        <v>0</v>
      </c>
      <c r="AG744" s="5"/>
      <c r="AH744" s="5"/>
      <c r="AI744" s="5"/>
      <c r="AJ744" s="5"/>
      <c r="AK744" s="5"/>
      <c r="AL744" s="5"/>
      <c r="AM744" s="5"/>
      <c r="AN744" s="5"/>
      <c r="AO744" s="5"/>
      <c r="AP744" s="5"/>
    </row>
    <row r="745" spans="2:42" ht="30" x14ac:dyDescent="0.25">
      <c r="B745" s="8" t="s">
        <v>71</v>
      </c>
      <c r="C745" s="16">
        <f t="shared" ref="C745:Q745" si="1270">C708-C671</f>
        <v>0</v>
      </c>
      <c r="D745" s="16">
        <f t="shared" si="1270"/>
        <v>0</v>
      </c>
      <c r="E745" s="16">
        <f t="shared" si="1270"/>
        <v>0</v>
      </c>
      <c r="F745" s="16">
        <f t="shared" si="1270"/>
        <v>0</v>
      </c>
      <c r="G745" s="16">
        <f t="shared" si="1270"/>
        <v>0</v>
      </c>
      <c r="H745" s="16">
        <f t="shared" si="1270"/>
        <v>0</v>
      </c>
      <c r="I745" s="16">
        <f t="shared" si="1270"/>
        <v>0</v>
      </c>
      <c r="J745" s="16">
        <f t="shared" si="1270"/>
        <v>0</v>
      </c>
      <c r="K745" s="16">
        <f t="shared" si="1270"/>
        <v>0</v>
      </c>
      <c r="L745" s="16">
        <f t="shared" si="1270"/>
        <v>0</v>
      </c>
      <c r="M745" s="16">
        <f t="shared" si="1270"/>
        <v>0</v>
      </c>
      <c r="N745" s="16">
        <f t="shared" si="1270"/>
        <v>0</v>
      </c>
      <c r="O745" s="16">
        <f t="shared" si="1270"/>
        <v>0</v>
      </c>
      <c r="P745" s="16">
        <f t="shared" si="1270"/>
        <v>0</v>
      </c>
      <c r="Q745" s="16">
        <f t="shared" si="1270"/>
        <v>0</v>
      </c>
      <c r="R745" s="16">
        <f t="shared" ref="R745:AF745" si="1271">R708-R671</f>
        <v>0</v>
      </c>
      <c r="S745" s="16">
        <f t="shared" si="1271"/>
        <v>0</v>
      </c>
      <c r="T745" s="16">
        <f t="shared" si="1271"/>
        <v>0</v>
      </c>
      <c r="U745" s="16">
        <f t="shared" si="1271"/>
        <v>0</v>
      </c>
      <c r="V745" s="16">
        <f t="shared" si="1271"/>
        <v>0</v>
      </c>
      <c r="W745" s="16">
        <f t="shared" si="1271"/>
        <v>0</v>
      </c>
      <c r="X745" s="16">
        <f t="shared" si="1271"/>
        <v>0</v>
      </c>
      <c r="Y745" s="16">
        <f t="shared" si="1271"/>
        <v>0</v>
      </c>
      <c r="Z745" s="16">
        <f t="shared" si="1271"/>
        <v>0</v>
      </c>
      <c r="AA745" s="16">
        <f t="shared" si="1271"/>
        <v>0</v>
      </c>
      <c r="AB745" s="16">
        <f t="shared" si="1271"/>
        <v>0</v>
      </c>
      <c r="AC745" s="16">
        <f t="shared" si="1271"/>
        <v>0</v>
      </c>
      <c r="AD745" s="16">
        <f t="shared" si="1271"/>
        <v>0</v>
      </c>
      <c r="AE745" s="16">
        <f t="shared" si="1271"/>
        <v>0</v>
      </c>
      <c r="AF745" s="16">
        <f t="shared" si="1271"/>
        <v>0</v>
      </c>
      <c r="AG745" s="5"/>
      <c r="AH745" s="5"/>
      <c r="AI745" s="5"/>
      <c r="AJ745" s="5"/>
      <c r="AK745" s="5"/>
      <c r="AL745" s="5"/>
      <c r="AM745" s="5"/>
      <c r="AN745" s="5"/>
      <c r="AO745" s="5"/>
      <c r="AP745" s="5"/>
    </row>
    <row r="746" spans="2:42" ht="15" x14ac:dyDescent="0.25">
      <c r="B746" s="23" t="s">
        <v>72</v>
      </c>
      <c r="C746" s="19">
        <f>C747+C748</f>
        <v>0</v>
      </c>
      <c r="D746" s="19">
        <f t="shared" ref="D746:Q746" si="1272">D747+D748</f>
        <v>0</v>
      </c>
      <c r="E746" s="19">
        <f t="shared" si="1272"/>
        <v>0</v>
      </c>
      <c r="F746" s="19">
        <f t="shared" si="1272"/>
        <v>0</v>
      </c>
      <c r="G746" s="19">
        <f t="shared" si="1272"/>
        <v>0</v>
      </c>
      <c r="H746" s="19">
        <f t="shared" si="1272"/>
        <v>0</v>
      </c>
      <c r="I746" s="19">
        <f t="shared" si="1272"/>
        <v>0</v>
      </c>
      <c r="J746" s="19">
        <f t="shared" si="1272"/>
        <v>0</v>
      </c>
      <c r="K746" s="19">
        <f t="shared" si="1272"/>
        <v>0</v>
      </c>
      <c r="L746" s="19">
        <f t="shared" si="1272"/>
        <v>0</v>
      </c>
      <c r="M746" s="19">
        <f t="shared" si="1272"/>
        <v>0</v>
      </c>
      <c r="N746" s="19">
        <f t="shared" si="1272"/>
        <v>0</v>
      </c>
      <c r="O746" s="19">
        <f t="shared" si="1272"/>
        <v>0</v>
      </c>
      <c r="P746" s="19">
        <f t="shared" si="1272"/>
        <v>0</v>
      </c>
      <c r="Q746" s="19">
        <f t="shared" si="1272"/>
        <v>0</v>
      </c>
      <c r="R746" s="19">
        <f t="shared" ref="R746:AF746" si="1273">R747+R748</f>
        <v>0</v>
      </c>
      <c r="S746" s="19">
        <f t="shared" si="1273"/>
        <v>0</v>
      </c>
      <c r="T746" s="19">
        <f t="shared" si="1273"/>
        <v>0</v>
      </c>
      <c r="U746" s="19">
        <f t="shared" si="1273"/>
        <v>0</v>
      </c>
      <c r="V746" s="19">
        <f t="shared" si="1273"/>
        <v>0</v>
      </c>
      <c r="W746" s="19">
        <f t="shared" si="1273"/>
        <v>0</v>
      </c>
      <c r="X746" s="19">
        <f t="shared" si="1273"/>
        <v>0</v>
      </c>
      <c r="Y746" s="19">
        <f t="shared" si="1273"/>
        <v>0</v>
      </c>
      <c r="Z746" s="19">
        <f t="shared" si="1273"/>
        <v>0</v>
      </c>
      <c r="AA746" s="19">
        <f t="shared" si="1273"/>
        <v>0</v>
      </c>
      <c r="AB746" s="19">
        <f t="shared" si="1273"/>
        <v>0</v>
      </c>
      <c r="AC746" s="19">
        <f t="shared" si="1273"/>
        <v>0</v>
      </c>
      <c r="AD746" s="19">
        <f t="shared" si="1273"/>
        <v>0</v>
      </c>
      <c r="AE746" s="19">
        <f t="shared" si="1273"/>
        <v>0</v>
      </c>
      <c r="AF746" s="19">
        <f t="shared" si="1273"/>
        <v>0</v>
      </c>
      <c r="AG746" s="5"/>
      <c r="AH746" s="5"/>
      <c r="AI746" s="5"/>
      <c r="AJ746" s="5"/>
      <c r="AK746" s="5"/>
      <c r="AL746" s="5"/>
      <c r="AM746" s="5"/>
      <c r="AN746" s="5"/>
      <c r="AO746" s="5"/>
      <c r="AP746" s="5"/>
    </row>
    <row r="747" spans="2:42" ht="15" x14ac:dyDescent="0.25">
      <c r="B747" s="8" t="s">
        <v>73</v>
      </c>
      <c r="C747" s="16">
        <f t="shared" ref="C747:Q747" si="1274">C710-C673</f>
        <v>0</v>
      </c>
      <c r="D747" s="16">
        <f t="shared" si="1274"/>
        <v>0</v>
      </c>
      <c r="E747" s="16">
        <f t="shared" si="1274"/>
        <v>0</v>
      </c>
      <c r="F747" s="16">
        <f t="shared" si="1274"/>
        <v>0</v>
      </c>
      <c r="G747" s="16">
        <f t="shared" si="1274"/>
        <v>0</v>
      </c>
      <c r="H747" s="16">
        <f t="shared" si="1274"/>
        <v>0</v>
      </c>
      <c r="I747" s="16">
        <f t="shared" si="1274"/>
        <v>0</v>
      </c>
      <c r="J747" s="16">
        <f t="shared" si="1274"/>
        <v>0</v>
      </c>
      <c r="K747" s="16">
        <f t="shared" si="1274"/>
        <v>0</v>
      </c>
      <c r="L747" s="16">
        <f t="shared" si="1274"/>
        <v>0</v>
      </c>
      <c r="M747" s="16">
        <f t="shared" si="1274"/>
        <v>0</v>
      </c>
      <c r="N747" s="16">
        <f t="shared" si="1274"/>
        <v>0</v>
      </c>
      <c r="O747" s="16">
        <f t="shared" si="1274"/>
        <v>0</v>
      </c>
      <c r="P747" s="16">
        <f t="shared" si="1274"/>
        <v>0</v>
      </c>
      <c r="Q747" s="16">
        <f t="shared" si="1274"/>
        <v>0</v>
      </c>
      <c r="R747" s="16">
        <f t="shared" ref="R747:AF747" si="1275">R710-R673</f>
        <v>0</v>
      </c>
      <c r="S747" s="16">
        <f t="shared" si="1275"/>
        <v>0</v>
      </c>
      <c r="T747" s="16">
        <f t="shared" si="1275"/>
        <v>0</v>
      </c>
      <c r="U747" s="16">
        <f t="shared" si="1275"/>
        <v>0</v>
      </c>
      <c r="V747" s="16">
        <f t="shared" si="1275"/>
        <v>0</v>
      </c>
      <c r="W747" s="16">
        <f t="shared" si="1275"/>
        <v>0</v>
      </c>
      <c r="X747" s="16">
        <f t="shared" si="1275"/>
        <v>0</v>
      </c>
      <c r="Y747" s="16">
        <f t="shared" si="1275"/>
        <v>0</v>
      </c>
      <c r="Z747" s="16">
        <f t="shared" si="1275"/>
        <v>0</v>
      </c>
      <c r="AA747" s="16">
        <f t="shared" si="1275"/>
        <v>0</v>
      </c>
      <c r="AB747" s="16">
        <f t="shared" si="1275"/>
        <v>0</v>
      </c>
      <c r="AC747" s="16">
        <f t="shared" si="1275"/>
        <v>0</v>
      </c>
      <c r="AD747" s="16">
        <f t="shared" si="1275"/>
        <v>0</v>
      </c>
      <c r="AE747" s="16">
        <f t="shared" si="1275"/>
        <v>0</v>
      </c>
      <c r="AF747" s="16">
        <f t="shared" si="1275"/>
        <v>0</v>
      </c>
      <c r="AG747" s="5"/>
      <c r="AH747" s="5"/>
      <c r="AI747" s="5"/>
      <c r="AJ747" s="5"/>
      <c r="AK747" s="5"/>
      <c r="AL747" s="5"/>
      <c r="AM747" s="5"/>
      <c r="AN747" s="5"/>
      <c r="AO747" s="5"/>
      <c r="AP747" s="5"/>
    </row>
    <row r="748" spans="2:42" ht="30" x14ac:dyDescent="0.25">
      <c r="B748" s="8" t="s">
        <v>74</v>
      </c>
      <c r="C748" s="16">
        <f t="shared" ref="C748:Q748" si="1276">C711-C674</f>
        <v>0</v>
      </c>
      <c r="D748" s="16">
        <f t="shared" si="1276"/>
        <v>0</v>
      </c>
      <c r="E748" s="16">
        <f t="shared" si="1276"/>
        <v>0</v>
      </c>
      <c r="F748" s="16">
        <f t="shared" si="1276"/>
        <v>0</v>
      </c>
      <c r="G748" s="16">
        <f t="shared" si="1276"/>
        <v>0</v>
      </c>
      <c r="H748" s="16">
        <f t="shared" si="1276"/>
        <v>0</v>
      </c>
      <c r="I748" s="16">
        <f t="shared" si="1276"/>
        <v>0</v>
      </c>
      <c r="J748" s="16">
        <f t="shared" si="1276"/>
        <v>0</v>
      </c>
      <c r="K748" s="16">
        <f t="shared" si="1276"/>
        <v>0</v>
      </c>
      <c r="L748" s="16">
        <f t="shared" si="1276"/>
        <v>0</v>
      </c>
      <c r="M748" s="16">
        <f t="shared" si="1276"/>
        <v>0</v>
      </c>
      <c r="N748" s="16">
        <f t="shared" si="1276"/>
        <v>0</v>
      </c>
      <c r="O748" s="16">
        <f t="shared" si="1276"/>
        <v>0</v>
      </c>
      <c r="P748" s="16">
        <f t="shared" si="1276"/>
        <v>0</v>
      </c>
      <c r="Q748" s="16">
        <f t="shared" si="1276"/>
        <v>0</v>
      </c>
      <c r="R748" s="16">
        <f t="shared" ref="R748:AF748" si="1277">R711-R674</f>
        <v>0</v>
      </c>
      <c r="S748" s="16">
        <f t="shared" si="1277"/>
        <v>0</v>
      </c>
      <c r="T748" s="16">
        <f t="shared" si="1277"/>
        <v>0</v>
      </c>
      <c r="U748" s="16">
        <f t="shared" si="1277"/>
        <v>0</v>
      </c>
      <c r="V748" s="16">
        <f t="shared" si="1277"/>
        <v>0</v>
      </c>
      <c r="W748" s="16">
        <f t="shared" si="1277"/>
        <v>0</v>
      </c>
      <c r="X748" s="16">
        <f t="shared" si="1277"/>
        <v>0</v>
      </c>
      <c r="Y748" s="16">
        <f t="shared" si="1277"/>
        <v>0</v>
      </c>
      <c r="Z748" s="16">
        <f t="shared" si="1277"/>
        <v>0</v>
      </c>
      <c r="AA748" s="16">
        <f t="shared" si="1277"/>
        <v>0</v>
      </c>
      <c r="AB748" s="16">
        <f t="shared" si="1277"/>
        <v>0</v>
      </c>
      <c r="AC748" s="16">
        <f t="shared" si="1277"/>
        <v>0</v>
      </c>
      <c r="AD748" s="16">
        <f t="shared" si="1277"/>
        <v>0</v>
      </c>
      <c r="AE748" s="16">
        <f t="shared" si="1277"/>
        <v>0</v>
      </c>
      <c r="AF748" s="16">
        <f t="shared" si="1277"/>
        <v>0</v>
      </c>
      <c r="AG748" s="5"/>
      <c r="AH748" s="5"/>
      <c r="AI748" s="5"/>
      <c r="AJ748" s="5"/>
      <c r="AK748" s="5"/>
      <c r="AL748" s="5"/>
      <c r="AM748" s="5"/>
      <c r="AN748" s="5"/>
      <c r="AO748" s="5"/>
      <c r="AP748" s="5"/>
    </row>
    <row r="749" spans="2:42" ht="30" x14ac:dyDescent="0.25">
      <c r="B749" s="23" t="s">
        <v>75</v>
      </c>
      <c r="C749" s="19">
        <f>C742-C746</f>
        <v>0</v>
      </c>
      <c r="D749" s="19">
        <f t="shared" ref="D749:Q749" si="1278">D742-D746</f>
        <v>0</v>
      </c>
      <c r="E749" s="19">
        <f t="shared" si="1278"/>
        <v>0</v>
      </c>
      <c r="F749" s="19">
        <f t="shared" si="1278"/>
        <v>0</v>
      </c>
      <c r="G749" s="19">
        <f t="shared" si="1278"/>
        <v>0</v>
      </c>
      <c r="H749" s="19">
        <f t="shared" si="1278"/>
        <v>0</v>
      </c>
      <c r="I749" s="19">
        <f t="shared" si="1278"/>
        <v>0</v>
      </c>
      <c r="J749" s="19">
        <f t="shared" si="1278"/>
        <v>0</v>
      </c>
      <c r="K749" s="19">
        <f t="shared" si="1278"/>
        <v>0</v>
      </c>
      <c r="L749" s="19">
        <f t="shared" si="1278"/>
        <v>0</v>
      </c>
      <c r="M749" s="19">
        <f t="shared" si="1278"/>
        <v>0</v>
      </c>
      <c r="N749" s="19">
        <f t="shared" si="1278"/>
        <v>0</v>
      </c>
      <c r="O749" s="19">
        <f t="shared" si="1278"/>
        <v>0</v>
      </c>
      <c r="P749" s="19">
        <f t="shared" si="1278"/>
        <v>0</v>
      </c>
      <c r="Q749" s="19">
        <f t="shared" si="1278"/>
        <v>0</v>
      </c>
      <c r="R749" s="19">
        <f t="shared" ref="R749:AF749" si="1279">R742-R746</f>
        <v>0</v>
      </c>
      <c r="S749" s="19">
        <f t="shared" si="1279"/>
        <v>0</v>
      </c>
      <c r="T749" s="19">
        <f t="shared" si="1279"/>
        <v>0</v>
      </c>
      <c r="U749" s="19">
        <f t="shared" si="1279"/>
        <v>0</v>
      </c>
      <c r="V749" s="19">
        <f t="shared" si="1279"/>
        <v>0</v>
      </c>
      <c r="W749" s="19">
        <f t="shared" si="1279"/>
        <v>0</v>
      </c>
      <c r="X749" s="19">
        <f t="shared" si="1279"/>
        <v>0</v>
      </c>
      <c r="Y749" s="19">
        <f t="shared" si="1279"/>
        <v>0</v>
      </c>
      <c r="Z749" s="19">
        <f t="shared" si="1279"/>
        <v>0</v>
      </c>
      <c r="AA749" s="19">
        <f t="shared" si="1279"/>
        <v>0</v>
      </c>
      <c r="AB749" s="19">
        <f t="shared" si="1279"/>
        <v>0</v>
      </c>
      <c r="AC749" s="19">
        <f t="shared" si="1279"/>
        <v>0</v>
      </c>
      <c r="AD749" s="19">
        <f t="shared" si="1279"/>
        <v>0</v>
      </c>
      <c r="AE749" s="19">
        <f t="shared" si="1279"/>
        <v>0</v>
      </c>
      <c r="AF749" s="19">
        <f t="shared" si="1279"/>
        <v>0</v>
      </c>
      <c r="AG749" s="5"/>
      <c r="AH749" s="5"/>
      <c r="AI749" s="5"/>
      <c r="AJ749" s="5"/>
      <c r="AK749" s="5"/>
      <c r="AL749" s="5"/>
      <c r="AM749" s="5"/>
      <c r="AN749" s="5"/>
      <c r="AO749" s="5"/>
      <c r="AP749" s="5"/>
    </row>
    <row r="750" spans="2:42" ht="30" x14ac:dyDescent="0.25">
      <c r="B750" s="24" t="s">
        <v>76</v>
      </c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5"/>
      <c r="AH750" s="5"/>
      <c r="AI750" s="5"/>
      <c r="AJ750" s="5"/>
      <c r="AK750" s="5"/>
      <c r="AL750" s="5"/>
      <c r="AM750" s="5"/>
      <c r="AN750" s="5"/>
      <c r="AO750" s="5"/>
      <c r="AP750" s="5"/>
    </row>
    <row r="751" spans="2:42" ht="15" x14ac:dyDescent="0.25">
      <c r="B751" s="23" t="s">
        <v>68</v>
      </c>
      <c r="C751" s="19">
        <f>C752+C753+C754+C755</f>
        <v>0</v>
      </c>
      <c r="D751" s="19">
        <f t="shared" ref="D751:Q751" si="1280">D752+D753+D754+D755</f>
        <v>0</v>
      </c>
      <c r="E751" s="19">
        <f t="shared" si="1280"/>
        <v>0</v>
      </c>
      <c r="F751" s="19">
        <f t="shared" si="1280"/>
        <v>0</v>
      </c>
      <c r="G751" s="19">
        <f t="shared" si="1280"/>
        <v>0</v>
      </c>
      <c r="H751" s="19">
        <f t="shared" si="1280"/>
        <v>0</v>
      </c>
      <c r="I751" s="19">
        <f t="shared" si="1280"/>
        <v>0</v>
      </c>
      <c r="J751" s="19">
        <f t="shared" si="1280"/>
        <v>0</v>
      </c>
      <c r="K751" s="19">
        <f t="shared" si="1280"/>
        <v>0</v>
      </c>
      <c r="L751" s="19">
        <f t="shared" si="1280"/>
        <v>0</v>
      </c>
      <c r="M751" s="19">
        <f t="shared" si="1280"/>
        <v>0</v>
      </c>
      <c r="N751" s="19">
        <f t="shared" si="1280"/>
        <v>0</v>
      </c>
      <c r="O751" s="19">
        <f t="shared" si="1280"/>
        <v>0</v>
      </c>
      <c r="P751" s="19">
        <f t="shared" si="1280"/>
        <v>0</v>
      </c>
      <c r="Q751" s="19">
        <f t="shared" si="1280"/>
        <v>0</v>
      </c>
      <c r="R751" s="19">
        <f t="shared" ref="R751:AF751" si="1281">R752+R753+R754+R755</f>
        <v>0</v>
      </c>
      <c r="S751" s="19">
        <f t="shared" si="1281"/>
        <v>0</v>
      </c>
      <c r="T751" s="19">
        <f t="shared" si="1281"/>
        <v>0</v>
      </c>
      <c r="U751" s="19">
        <f t="shared" si="1281"/>
        <v>0</v>
      </c>
      <c r="V751" s="19">
        <f t="shared" si="1281"/>
        <v>0</v>
      </c>
      <c r="W751" s="19">
        <f t="shared" si="1281"/>
        <v>0</v>
      </c>
      <c r="X751" s="19">
        <f t="shared" si="1281"/>
        <v>0</v>
      </c>
      <c r="Y751" s="19">
        <f t="shared" si="1281"/>
        <v>0</v>
      </c>
      <c r="Z751" s="19">
        <f t="shared" si="1281"/>
        <v>0</v>
      </c>
      <c r="AA751" s="19">
        <f t="shared" si="1281"/>
        <v>0</v>
      </c>
      <c r="AB751" s="19">
        <f t="shared" si="1281"/>
        <v>0</v>
      </c>
      <c r="AC751" s="19">
        <f t="shared" si="1281"/>
        <v>0</v>
      </c>
      <c r="AD751" s="19">
        <f t="shared" si="1281"/>
        <v>0</v>
      </c>
      <c r="AE751" s="19">
        <f t="shared" si="1281"/>
        <v>0</v>
      </c>
      <c r="AF751" s="19">
        <f t="shared" si="1281"/>
        <v>0</v>
      </c>
      <c r="AG751" s="5"/>
      <c r="AH751" s="5"/>
      <c r="AI751" s="5"/>
      <c r="AJ751" s="5"/>
      <c r="AK751" s="5"/>
      <c r="AL751" s="5"/>
      <c r="AM751" s="5"/>
      <c r="AN751" s="5"/>
      <c r="AO751" s="5"/>
      <c r="AP751" s="5"/>
    </row>
    <row r="752" spans="2:42" ht="30" x14ac:dyDescent="0.25">
      <c r="B752" s="8" t="s">
        <v>77</v>
      </c>
      <c r="C752" s="16">
        <f t="shared" ref="C752:Q752" si="1282">C715-C678</f>
        <v>0</v>
      </c>
      <c r="D752" s="16">
        <f t="shared" si="1282"/>
        <v>0</v>
      </c>
      <c r="E752" s="16">
        <f t="shared" si="1282"/>
        <v>0</v>
      </c>
      <c r="F752" s="16">
        <f t="shared" si="1282"/>
        <v>0</v>
      </c>
      <c r="G752" s="16">
        <f t="shared" si="1282"/>
        <v>0</v>
      </c>
      <c r="H752" s="16">
        <f t="shared" si="1282"/>
        <v>0</v>
      </c>
      <c r="I752" s="16">
        <f t="shared" si="1282"/>
        <v>0</v>
      </c>
      <c r="J752" s="16">
        <f t="shared" si="1282"/>
        <v>0</v>
      </c>
      <c r="K752" s="16">
        <f t="shared" si="1282"/>
        <v>0</v>
      </c>
      <c r="L752" s="16">
        <f t="shared" si="1282"/>
        <v>0</v>
      </c>
      <c r="M752" s="16">
        <f t="shared" si="1282"/>
        <v>0</v>
      </c>
      <c r="N752" s="16">
        <f t="shared" si="1282"/>
        <v>0</v>
      </c>
      <c r="O752" s="16">
        <f t="shared" si="1282"/>
        <v>0</v>
      </c>
      <c r="P752" s="16">
        <f t="shared" si="1282"/>
        <v>0</v>
      </c>
      <c r="Q752" s="16">
        <f t="shared" si="1282"/>
        <v>0</v>
      </c>
      <c r="R752" s="16">
        <f t="shared" ref="R752:AF752" si="1283">R715-R678</f>
        <v>0</v>
      </c>
      <c r="S752" s="16">
        <f t="shared" si="1283"/>
        <v>0</v>
      </c>
      <c r="T752" s="16">
        <f t="shared" si="1283"/>
        <v>0</v>
      </c>
      <c r="U752" s="16">
        <f t="shared" si="1283"/>
        <v>0</v>
      </c>
      <c r="V752" s="16">
        <f t="shared" si="1283"/>
        <v>0</v>
      </c>
      <c r="W752" s="16">
        <f t="shared" si="1283"/>
        <v>0</v>
      </c>
      <c r="X752" s="16">
        <f t="shared" si="1283"/>
        <v>0</v>
      </c>
      <c r="Y752" s="16">
        <f t="shared" si="1283"/>
        <v>0</v>
      </c>
      <c r="Z752" s="16">
        <f t="shared" si="1283"/>
        <v>0</v>
      </c>
      <c r="AA752" s="16">
        <f t="shared" si="1283"/>
        <v>0</v>
      </c>
      <c r="AB752" s="16">
        <f t="shared" si="1283"/>
        <v>0</v>
      </c>
      <c r="AC752" s="16">
        <f t="shared" si="1283"/>
        <v>0</v>
      </c>
      <c r="AD752" s="16">
        <f t="shared" si="1283"/>
        <v>0</v>
      </c>
      <c r="AE752" s="16">
        <f t="shared" si="1283"/>
        <v>0</v>
      </c>
      <c r="AF752" s="16">
        <f t="shared" si="1283"/>
        <v>0</v>
      </c>
      <c r="AG752" s="5"/>
      <c r="AH752" s="5"/>
      <c r="AI752" s="5"/>
      <c r="AJ752" s="5"/>
      <c r="AK752" s="5"/>
      <c r="AL752" s="5"/>
      <c r="AM752" s="5"/>
      <c r="AN752" s="5"/>
      <c r="AO752" s="5"/>
      <c r="AP752" s="5"/>
    </row>
    <row r="753" spans="2:42" ht="15" x14ac:dyDescent="0.25">
      <c r="B753" s="8" t="s">
        <v>78</v>
      </c>
      <c r="C753" s="16">
        <f t="shared" ref="C753:Q753" si="1284">C716-C679</f>
        <v>0</v>
      </c>
      <c r="D753" s="16">
        <f t="shared" si="1284"/>
        <v>0</v>
      </c>
      <c r="E753" s="16">
        <f t="shared" si="1284"/>
        <v>0</v>
      </c>
      <c r="F753" s="16">
        <f t="shared" si="1284"/>
        <v>0</v>
      </c>
      <c r="G753" s="16">
        <f t="shared" si="1284"/>
        <v>0</v>
      </c>
      <c r="H753" s="16">
        <f t="shared" si="1284"/>
        <v>0</v>
      </c>
      <c r="I753" s="16">
        <f t="shared" si="1284"/>
        <v>0</v>
      </c>
      <c r="J753" s="16">
        <f t="shared" si="1284"/>
        <v>0</v>
      </c>
      <c r="K753" s="16">
        <f t="shared" si="1284"/>
        <v>0</v>
      </c>
      <c r="L753" s="16">
        <f t="shared" si="1284"/>
        <v>0</v>
      </c>
      <c r="M753" s="16">
        <f t="shared" si="1284"/>
        <v>0</v>
      </c>
      <c r="N753" s="16">
        <f t="shared" si="1284"/>
        <v>0</v>
      </c>
      <c r="O753" s="16">
        <f t="shared" si="1284"/>
        <v>0</v>
      </c>
      <c r="P753" s="16">
        <f t="shared" si="1284"/>
        <v>0</v>
      </c>
      <c r="Q753" s="16">
        <f t="shared" si="1284"/>
        <v>0</v>
      </c>
      <c r="R753" s="16">
        <f t="shared" ref="R753:AF753" si="1285">R716-R679</f>
        <v>0</v>
      </c>
      <c r="S753" s="16">
        <f t="shared" si="1285"/>
        <v>0</v>
      </c>
      <c r="T753" s="16">
        <f t="shared" si="1285"/>
        <v>0</v>
      </c>
      <c r="U753" s="16">
        <f t="shared" si="1285"/>
        <v>0</v>
      </c>
      <c r="V753" s="16">
        <f t="shared" si="1285"/>
        <v>0</v>
      </c>
      <c r="W753" s="16">
        <f t="shared" si="1285"/>
        <v>0</v>
      </c>
      <c r="X753" s="16">
        <f t="shared" si="1285"/>
        <v>0</v>
      </c>
      <c r="Y753" s="16">
        <f t="shared" si="1285"/>
        <v>0</v>
      </c>
      <c r="Z753" s="16">
        <f t="shared" si="1285"/>
        <v>0</v>
      </c>
      <c r="AA753" s="16">
        <f t="shared" si="1285"/>
        <v>0</v>
      </c>
      <c r="AB753" s="16">
        <f t="shared" si="1285"/>
        <v>0</v>
      </c>
      <c r="AC753" s="16">
        <f t="shared" si="1285"/>
        <v>0</v>
      </c>
      <c r="AD753" s="16">
        <f t="shared" si="1285"/>
        <v>0</v>
      </c>
      <c r="AE753" s="16">
        <f t="shared" si="1285"/>
        <v>0</v>
      </c>
      <c r="AF753" s="16">
        <f t="shared" si="1285"/>
        <v>0</v>
      </c>
      <c r="AG753" s="5"/>
      <c r="AH753" s="5"/>
      <c r="AI753" s="5"/>
      <c r="AJ753" s="5"/>
      <c r="AK753" s="5"/>
      <c r="AL753" s="5"/>
      <c r="AM753" s="5"/>
      <c r="AN753" s="5"/>
      <c r="AO753" s="5"/>
      <c r="AP753" s="5"/>
    </row>
    <row r="754" spans="2:42" ht="30" x14ac:dyDescent="0.25">
      <c r="B754" s="8" t="s">
        <v>79</v>
      </c>
      <c r="C754" s="16">
        <f t="shared" ref="C754:Q754" si="1286">C717-C680</f>
        <v>0</v>
      </c>
      <c r="D754" s="16">
        <f t="shared" si="1286"/>
        <v>0</v>
      </c>
      <c r="E754" s="16">
        <f t="shared" si="1286"/>
        <v>0</v>
      </c>
      <c r="F754" s="16">
        <f t="shared" si="1286"/>
        <v>0</v>
      </c>
      <c r="G754" s="16">
        <f t="shared" si="1286"/>
        <v>0</v>
      </c>
      <c r="H754" s="16">
        <f t="shared" si="1286"/>
        <v>0</v>
      </c>
      <c r="I754" s="16">
        <f t="shared" si="1286"/>
        <v>0</v>
      </c>
      <c r="J754" s="16">
        <f t="shared" si="1286"/>
        <v>0</v>
      </c>
      <c r="K754" s="16">
        <f t="shared" si="1286"/>
        <v>0</v>
      </c>
      <c r="L754" s="16">
        <f t="shared" si="1286"/>
        <v>0</v>
      </c>
      <c r="M754" s="16">
        <f t="shared" si="1286"/>
        <v>0</v>
      </c>
      <c r="N754" s="16">
        <f t="shared" si="1286"/>
        <v>0</v>
      </c>
      <c r="O754" s="16">
        <f t="shared" si="1286"/>
        <v>0</v>
      </c>
      <c r="P754" s="16">
        <f t="shared" si="1286"/>
        <v>0</v>
      </c>
      <c r="Q754" s="16">
        <f t="shared" si="1286"/>
        <v>0</v>
      </c>
      <c r="R754" s="16">
        <f t="shared" ref="R754:AF754" si="1287">R717-R680</f>
        <v>0</v>
      </c>
      <c r="S754" s="16">
        <f t="shared" si="1287"/>
        <v>0</v>
      </c>
      <c r="T754" s="16">
        <f t="shared" si="1287"/>
        <v>0</v>
      </c>
      <c r="U754" s="16">
        <f t="shared" si="1287"/>
        <v>0</v>
      </c>
      <c r="V754" s="16">
        <f t="shared" si="1287"/>
        <v>0</v>
      </c>
      <c r="W754" s="16">
        <f t="shared" si="1287"/>
        <v>0</v>
      </c>
      <c r="X754" s="16">
        <f t="shared" si="1287"/>
        <v>0</v>
      </c>
      <c r="Y754" s="16">
        <f t="shared" si="1287"/>
        <v>0</v>
      </c>
      <c r="Z754" s="16">
        <f t="shared" si="1287"/>
        <v>0</v>
      </c>
      <c r="AA754" s="16">
        <f t="shared" si="1287"/>
        <v>0</v>
      </c>
      <c r="AB754" s="16">
        <f t="shared" si="1287"/>
        <v>0</v>
      </c>
      <c r="AC754" s="16">
        <f t="shared" si="1287"/>
        <v>0</v>
      </c>
      <c r="AD754" s="16">
        <f t="shared" si="1287"/>
        <v>0</v>
      </c>
      <c r="AE754" s="16">
        <f t="shared" si="1287"/>
        <v>0</v>
      </c>
      <c r="AF754" s="16">
        <f t="shared" si="1287"/>
        <v>0</v>
      </c>
      <c r="AG754" s="5"/>
      <c r="AH754" s="5"/>
      <c r="AI754" s="5"/>
      <c r="AJ754" s="5"/>
      <c r="AK754" s="5"/>
      <c r="AL754" s="5"/>
      <c r="AM754" s="5"/>
      <c r="AN754" s="5"/>
      <c r="AO754" s="5"/>
      <c r="AP754" s="5"/>
    </row>
    <row r="755" spans="2:42" ht="15" x14ac:dyDescent="0.25">
      <c r="B755" s="8" t="s">
        <v>121</v>
      </c>
      <c r="C755" s="16">
        <f t="shared" ref="C755:Q755" si="1288">C718-C681</f>
        <v>0</v>
      </c>
      <c r="D755" s="16">
        <f t="shared" si="1288"/>
        <v>0</v>
      </c>
      <c r="E755" s="16">
        <f t="shared" si="1288"/>
        <v>0</v>
      </c>
      <c r="F755" s="16">
        <f t="shared" si="1288"/>
        <v>0</v>
      </c>
      <c r="G755" s="16">
        <f t="shared" si="1288"/>
        <v>0</v>
      </c>
      <c r="H755" s="16">
        <f t="shared" si="1288"/>
        <v>0</v>
      </c>
      <c r="I755" s="16">
        <f t="shared" si="1288"/>
        <v>0</v>
      </c>
      <c r="J755" s="16">
        <f t="shared" si="1288"/>
        <v>0</v>
      </c>
      <c r="K755" s="16">
        <f t="shared" si="1288"/>
        <v>0</v>
      </c>
      <c r="L755" s="16">
        <f t="shared" si="1288"/>
        <v>0</v>
      </c>
      <c r="M755" s="16">
        <f t="shared" si="1288"/>
        <v>0</v>
      </c>
      <c r="N755" s="16">
        <f t="shared" si="1288"/>
        <v>0</v>
      </c>
      <c r="O755" s="16">
        <f t="shared" si="1288"/>
        <v>0</v>
      </c>
      <c r="P755" s="16">
        <f t="shared" si="1288"/>
        <v>0</v>
      </c>
      <c r="Q755" s="16">
        <f t="shared" si="1288"/>
        <v>0</v>
      </c>
      <c r="R755" s="16">
        <f t="shared" ref="R755:AF755" si="1289">R718-R681</f>
        <v>0</v>
      </c>
      <c r="S755" s="16">
        <f t="shared" si="1289"/>
        <v>0</v>
      </c>
      <c r="T755" s="16">
        <f t="shared" si="1289"/>
        <v>0</v>
      </c>
      <c r="U755" s="16">
        <f t="shared" si="1289"/>
        <v>0</v>
      </c>
      <c r="V755" s="16">
        <f t="shared" si="1289"/>
        <v>0</v>
      </c>
      <c r="W755" s="16">
        <f t="shared" si="1289"/>
        <v>0</v>
      </c>
      <c r="X755" s="16">
        <f t="shared" si="1289"/>
        <v>0</v>
      </c>
      <c r="Y755" s="16">
        <f t="shared" si="1289"/>
        <v>0</v>
      </c>
      <c r="Z755" s="16">
        <f t="shared" si="1289"/>
        <v>0</v>
      </c>
      <c r="AA755" s="16">
        <f t="shared" si="1289"/>
        <v>0</v>
      </c>
      <c r="AB755" s="16">
        <f t="shared" si="1289"/>
        <v>0</v>
      </c>
      <c r="AC755" s="16">
        <f t="shared" si="1289"/>
        <v>0</v>
      </c>
      <c r="AD755" s="16">
        <f t="shared" si="1289"/>
        <v>0</v>
      </c>
      <c r="AE755" s="16">
        <f t="shared" si="1289"/>
        <v>0</v>
      </c>
      <c r="AF755" s="16">
        <f t="shared" si="1289"/>
        <v>0</v>
      </c>
      <c r="AG755" s="5"/>
      <c r="AH755" s="5"/>
      <c r="AI755" s="5"/>
      <c r="AJ755" s="5"/>
      <c r="AK755" s="5"/>
      <c r="AL755" s="5"/>
      <c r="AM755" s="5"/>
      <c r="AN755" s="5"/>
      <c r="AO755" s="5"/>
      <c r="AP755" s="5"/>
    </row>
    <row r="756" spans="2:42" ht="15" x14ac:dyDescent="0.25">
      <c r="B756" s="23" t="s">
        <v>72</v>
      </c>
      <c r="C756" s="19">
        <f>C757+C758+C759+C760+C761+C762</f>
        <v>0</v>
      </c>
      <c r="D756" s="19">
        <f t="shared" ref="D756:Q756" si="1290">D757+D758+D759+D760+D761+D762</f>
        <v>0</v>
      </c>
      <c r="E756" s="19">
        <f t="shared" si="1290"/>
        <v>0</v>
      </c>
      <c r="F756" s="19">
        <f t="shared" si="1290"/>
        <v>0</v>
      </c>
      <c r="G756" s="19">
        <f t="shared" si="1290"/>
        <v>0</v>
      </c>
      <c r="H756" s="19">
        <f t="shared" si="1290"/>
        <v>0</v>
      </c>
      <c r="I756" s="19">
        <f t="shared" si="1290"/>
        <v>0</v>
      </c>
      <c r="J756" s="19">
        <f t="shared" si="1290"/>
        <v>0</v>
      </c>
      <c r="K756" s="19">
        <f t="shared" si="1290"/>
        <v>0</v>
      </c>
      <c r="L756" s="19">
        <f t="shared" si="1290"/>
        <v>0</v>
      </c>
      <c r="M756" s="19">
        <f t="shared" si="1290"/>
        <v>0</v>
      </c>
      <c r="N756" s="19">
        <f t="shared" si="1290"/>
        <v>0</v>
      </c>
      <c r="O756" s="19">
        <f t="shared" si="1290"/>
        <v>0</v>
      </c>
      <c r="P756" s="19">
        <f t="shared" si="1290"/>
        <v>0</v>
      </c>
      <c r="Q756" s="19">
        <f t="shared" si="1290"/>
        <v>0</v>
      </c>
      <c r="R756" s="19">
        <f t="shared" ref="R756:AF756" si="1291">R757+R758+R759+R760+R761+R762</f>
        <v>0</v>
      </c>
      <c r="S756" s="19">
        <f t="shared" si="1291"/>
        <v>0</v>
      </c>
      <c r="T756" s="19">
        <f t="shared" si="1291"/>
        <v>0</v>
      </c>
      <c r="U756" s="19">
        <f t="shared" si="1291"/>
        <v>0</v>
      </c>
      <c r="V756" s="19">
        <f t="shared" si="1291"/>
        <v>0</v>
      </c>
      <c r="W756" s="19">
        <f t="shared" si="1291"/>
        <v>0</v>
      </c>
      <c r="X756" s="19">
        <f t="shared" si="1291"/>
        <v>0</v>
      </c>
      <c r="Y756" s="19">
        <f t="shared" si="1291"/>
        <v>0</v>
      </c>
      <c r="Z756" s="19">
        <f t="shared" si="1291"/>
        <v>0</v>
      </c>
      <c r="AA756" s="19">
        <f t="shared" si="1291"/>
        <v>0</v>
      </c>
      <c r="AB756" s="19">
        <f t="shared" si="1291"/>
        <v>0</v>
      </c>
      <c r="AC756" s="19">
        <f t="shared" si="1291"/>
        <v>0</v>
      </c>
      <c r="AD756" s="19">
        <f t="shared" si="1291"/>
        <v>0</v>
      </c>
      <c r="AE756" s="19">
        <f t="shared" si="1291"/>
        <v>0</v>
      </c>
      <c r="AF756" s="19">
        <f t="shared" si="1291"/>
        <v>0</v>
      </c>
      <c r="AG756" s="5"/>
      <c r="AH756" s="5"/>
      <c r="AI756" s="5"/>
      <c r="AJ756" s="5"/>
      <c r="AK756" s="5"/>
      <c r="AL756" s="5"/>
      <c r="AM756" s="5"/>
      <c r="AN756" s="5"/>
      <c r="AO756" s="5"/>
      <c r="AP756" s="5"/>
    </row>
    <row r="757" spans="2:42" ht="30" x14ac:dyDescent="0.25">
      <c r="B757" s="8" t="s">
        <v>80</v>
      </c>
      <c r="C757" s="16">
        <f t="shared" ref="C757:Q757" si="1292">C720-C683</f>
        <v>0</v>
      </c>
      <c r="D757" s="16">
        <f t="shared" si="1292"/>
        <v>0</v>
      </c>
      <c r="E757" s="16">
        <f t="shared" si="1292"/>
        <v>0</v>
      </c>
      <c r="F757" s="16">
        <f t="shared" si="1292"/>
        <v>0</v>
      </c>
      <c r="G757" s="16">
        <f t="shared" si="1292"/>
        <v>0</v>
      </c>
      <c r="H757" s="16">
        <f t="shared" si="1292"/>
        <v>0</v>
      </c>
      <c r="I757" s="16">
        <f t="shared" si="1292"/>
        <v>0</v>
      </c>
      <c r="J757" s="16">
        <f t="shared" si="1292"/>
        <v>0</v>
      </c>
      <c r="K757" s="16">
        <f t="shared" si="1292"/>
        <v>0</v>
      </c>
      <c r="L757" s="16">
        <f t="shared" si="1292"/>
        <v>0</v>
      </c>
      <c r="M757" s="16">
        <f t="shared" si="1292"/>
        <v>0</v>
      </c>
      <c r="N757" s="16">
        <f t="shared" si="1292"/>
        <v>0</v>
      </c>
      <c r="O757" s="16">
        <f t="shared" si="1292"/>
        <v>0</v>
      </c>
      <c r="P757" s="16">
        <f t="shared" si="1292"/>
        <v>0</v>
      </c>
      <c r="Q757" s="16">
        <f t="shared" si="1292"/>
        <v>0</v>
      </c>
      <c r="R757" s="16">
        <f t="shared" ref="R757:AF757" si="1293">R720-R683</f>
        <v>0</v>
      </c>
      <c r="S757" s="16">
        <f t="shared" si="1293"/>
        <v>0</v>
      </c>
      <c r="T757" s="16">
        <f t="shared" si="1293"/>
        <v>0</v>
      </c>
      <c r="U757" s="16">
        <f t="shared" si="1293"/>
        <v>0</v>
      </c>
      <c r="V757" s="16">
        <f t="shared" si="1293"/>
        <v>0</v>
      </c>
      <c r="W757" s="16">
        <f t="shared" si="1293"/>
        <v>0</v>
      </c>
      <c r="X757" s="16">
        <f t="shared" si="1293"/>
        <v>0</v>
      </c>
      <c r="Y757" s="16">
        <f t="shared" si="1293"/>
        <v>0</v>
      </c>
      <c r="Z757" s="16">
        <f t="shared" si="1293"/>
        <v>0</v>
      </c>
      <c r="AA757" s="16">
        <f t="shared" si="1293"/>
        <v>0</v>
      </c>
      <c r="AB757" s="16">
        <f t="shared" si="1293"/>
        <v>0</v>
      </c>
      <c r="AC757" s="16">
        <f t="shared" si="1293"/>
        <v>0</v>
      </c>
      <c r="AD757" s="16">
        <f t="shared" si="1293"/>
        <v>0</v>
      </c>
      <c r="AE757" s="16">
        <f t="shared" si="1293"/>
        <v>0</v>
      </c>
      <c r="AF757" s="16">
        <f t="shared" si="1293"/>
        <v>0</v>
      </c>
      <c r="AG757" s="5"/>
      <c r="AH757" s="5"/>
      <c r="AI757" s="5"/>
      <c r="AJ757" s="5"/>
      <c r="AK757" s="5"/>
      <c r="AL757" s="5"/>
      <c r="AM757" s="5"/>
      <c r="AN757" s="5"/>
      <c r="AO757" s="5"/>
      <c r="AP757" s="5"/>
    </row>
    <row r="758" spans="2:42" ht="30" x14ac:dyDescent="0.25">
      <c r="B758" s="8" t="s">
        <v>81</v>
      </c>
      <c r="C758" s="16">
        <f t="shared" ref="C758:Q758" si="1294">C721-C684</f>
        <v>0</v>
      </c>
      <c r="D758" s="16">
        <f t="shared" si="1294"/>
        <v>0</v>
      </c>
      <c r="E758" s="16">
        <f t="shared" si="1294"/>
        <v>0</v>
      </c>
      <c r="F758" s="16">
        <f t="shared" si="1294"/>
        <v>0</v>
      </c>
      <c r="G758" s="16">
        <f t="shared" si="1294"/>
        <v>0</v>
      </c>
      <c r="H758" s="16">
        <f t="shared" si="1294"/>
        <v>0</v>
      </c>
      <c r="I758" s="16">
        <f t="shared" si="1294"/>
        <v>0</v>
      </c>
      <c r="J758" s="16">
        <f t="shared" si="1294"/>
        <v>0</v>
      </c>
      <c r="K758" s="16">
        <f t="shared" si="1294"/>
        <v>0</v>
      </c>
      <c r="L758" s="16">
        <f t="shared" si="1294"/>
        <v>0</v>
      </c>
      <c r="M758" s="16">
        <f t="shared" si="1294"/>
        <v>0</v>
      </c>
      <c r="N758" s="16">
        <f t="shared" si="1294"/>
        <v>0</v>
      </c>
      <c r="O758" s="16">
        <f t="shared" si="1294"/>
        <v>0</v>
      </c>
      <c r="P758" s="16">
        <f t="shared" si="1294"/>
        <v>0</v>
      </c>
      <c r="Q758" s="16">
        <f t="shared" si="1294"/>
        <v>0</v>
      </c>
      <c r="R758" s="16">
        <f t="shared" ref="R758:AF758" si="1295">R721-R684</f>
        <v>0</v>
      </c>
      <c r="S758" s="16">
        <f t="shared" si="1295"/>
        <v>0</v>
      </c>
      <c r="T758" s="16">
        <f t="shared" si="1295"/>
        <v>0</v>
      </c>
      <c r="U758" s="16">
        <f t="shared" si="1295"/>
        <v>0</v>
      </c>
      <c r="V758" s="16">
        <f t="shared" si="1295"/>
        <v>0</v>
      </c>
      <c r="W758" s="16">
        <f t="shared" si="1295"/>
        <v>0</v>
      </c>
      <c r="X758" s="16">
        <f t="shared" si="1295"/>
        <v>0</v>
      </c>
      <c r="Y758" s="16">
        <f t="shared" si="1295"/>
        <v>0</v>
      </c>
      <c r="Z758" s="16">
        <f t="shared" si="1295"/>
        <v>0</v>
      </c>
      <c r="AA758" s="16">
        <f t="shared" si="1295"/>
        <v>0</v>
      </c>
      <c r="AB758" s="16">
        <f t="shared" si="1295"/>
        <v>0</v>
      </c>
      <c r="AC758" s="16">
        <f t="shared" si="1295"/>
        <v>0</v>
      </c>
      <c r="AD758" s="16">
        <f t="shared" si="1295"/>
        <v>0</v>
      </c>
      <c r="AE758" s="16">
        <f t="shared" si="1295"/>
        <v>0</v>
      </c>
      <c r="AF758" s="16">
        <f t="shared" si="1295"/>
        <v>0</v>
      </c>
      <c r="AG758" s="5"/>
      <c r="AH758" s="5"/>
      <c r="AI758" s="5"/>
      <c r="AJ758" s="5"/>
      <c r="AK758" s="5"/>
      <c r="AL758" s="5"/>
      <c r="AM758" s="5"/>
      <c r="AN758" s="5"/>
      <c r="AO758" s="5"/>
      <c r="AP758" s="5"/>
    </row>
    <row r="759" spans="2:42" ht="15" x14ac:dyDescent="0.25">
      <c r="B759" s="8" t="s">
        <v>82</v>
      </c>
      <c r="C759" s="16">
        <f t="shared" ref="C759:Q759" si="1296">C722-C685</f>
        <v>0</v>
      </c>
      <c r="D759" s="16">
        <f t="shared" si="1296"/>
        <v>0</v>
      </c>
      <c r="E759" s="16">
        <f t="shared" si="1296"/>
        <v>0</v>
      </c>
      <c r="F759" s="16">
        <f t="shared" si="1296"/>
        <v>0</v>
      </c>
      <c r="G759" s="16">
        <f t="shared" si="1296"/>
        <v>0</v>
      </c>
      <c r="H759" s="16">
        <f t="shared" si="1296"/>
        <v>0</v>
      </c>
      <c r="I759" s="16">
        <f t="shared" si="1296"/>
        <v>0</v>
      </c>
      <c r="J759" s="16">
        <f t="shared" si="1296"/>
        <v>0</v>
      </c>
      <c r="K759" s="16">
        <f t="shared" si="1296"/>
        <v>0</v>
      </c>
      <c r="L759" s="16">
        <f t="shared" si="1296"/>
        <v>0</v>
      </c>
      <c r="M759" s="16">
        <f t="shared" si="1296"/>
        <v>0</v>
      </c>
      <c r="N759" s="16">
        <f t="shared" si="1296"/>
        <v>0</v>
      </c>
      <c r="O759" s="16">
        <f t="shared" si="1296"/>
        <v>0</v>
      </c>
      <c r="P759" s="16">
        <f t="shared" si="1296"/>
        <v>0</v>
      </c>
      <c r="Q759" s="16">
        <f t="shared" si="1296"/>
        <v>0</v>
      </c>
      <c r="R759" s="16">
        <f t="shared" ref="R759:AF759" si="1297">R722-R685</f>
        <v>0</v>
      </c>
      <c r="S759" s="16">
        <f t="shared" si="1297"/>
        <v>0</v>
      </c>
      <c r="T759" s="16">
        <f t="shared" si="1297"/>
        <v>0</v>
      </c>
      <c r="U759" s="16">
        <f t="shared" si="1297"/>
        <v>0</v>
      </c>
      <c r="V759" s="16">
        <f t="shared" si="1297"/>
        <v>0</v>
      </c>
      <c r="W759" s="16">
        <f t="shared" si="1297"/>
        <v>0</v>
      </c>
      <c r="X759" s="16">
        <f t="shared" si="1297"/>
        <v>0</v>
      </c>
      <c r="Y759" s="16">
        <f t="shared" si="1297"/>
        <v>0</v>
      </c>
      <c r="Z759" s="16">
        <f t="shared" si="1297"/>
        <v>0</v>
      </c>
      <c r="AA759" s="16">
        <f t="shared" si="1297"/>
        <v>0</v>
      </c>
      <c r="AB759" s="16">
        <f t="shared" si="1297"/>
        <v>0</v>
      </c>
      <c r="AC759" s="16">
        <f t="shared" si="1297"/>
        <v>0</v>
      </c>
      <c r="AD759" s="16">
        <f t="shared" si="1297"/>
        <v>0</v>
      </c>
      <c r="AE759" s="16">
        <f t="shared" si="1297"/>
        <v>0</v>
      </c>
      <c r="AF759" s="16">
        <f t="shared" si="1297"/>
        <v>0</v>
      </c>
      <c r="AG759" s="5"/>
      <c r="AH759" s="5"/>
      <c r="AI759" s="5"/>
      <c r="AJ759" s="5"/>
      <c r="AK759" s="5"/>
      <c r="AL759" s="5"/>
      <c r="AM759" s="5"/>
      <c r="AN759" s="5"/>
      <c r="AO759" s="5"/>
      <c r="AP759" s="5"/>
    </row>
    <row r="760" spans="2:42" ht="30" x14ac:dyDescent="0.25">
      <c r="B760" s="8" t="s">
        <v>83</v>
      </c>
      <c r="C760" s="16">
        <f t="shared" ref="C760:Q760" si="1298">C723-C686</f>
        <v>0</v>
      </c>
      <c r="D760" s="16">
        <f t="shared" si="1298"/>
        <v>0</v>
      </c>
      <c r="E760" s="16">
        <f t="shared" si="1298"/>
        <v>0</v>
      </c>
      <c r="F760" s="16">
        <f t="shared" si="1298"/>
        <v>0</v>
      </c>
      <c r="G760" s="16">
        <f t="shared" si="1298"/>
        <v>0</v>
      </c>
      <c r="H760" s="16">
        <f t="shared" si="1298"/>
        <v>0</v>
      </c>
      <c r="I760" s="16">
        <f t="shared" si="1298"/>
        <v>0</v>
      </c>
      <c r="J760" s="16">
        <f t="shared" si="1298"/>
        <v>0</v>
      </c>
      <c r="K760" s="16">
        <f t="shared" si="1298"/>
        <v>0</v>
      </c>
      <c r="L760" s="16">
        <f t="shared" si="1298"/>
        <v>0</v>
      </c>
      <c r="M760" s="16">
        <f t="shared" si="1298"/>
        <v>0</v>
      </c>
      <c r="N760" s="16">
        <f t="shared" si="1298"/>
        <v>0</v>
      </c>
      <c r="O760" s="16">
        <f t="shared" si="1298"/>
        <v>0</v>
      </c>
      <c r="P760" s="16">
        <f t="shared" si="1298"/>
        <v>0</v>
      </c>
      <c r="Q760" s="16">
        <f t="shared" si="1298"/>
        <v>0</v>
      </c>
      <c r="R760" s="16">
        <f t="shared" ref="R760:AF760" si="1299">R723-R686</f>
        <v>0</v>
      </c>
      <c r="S760" s="16">
        <f t="shared" si="1299"/>
        <v>0</v>
      </c>
      <c r="T760" s="16">
        <f t="shared" si="1299"/>
        <v>0</v>
      </c>
      <c r="U760" s="16">
        <f t="shared" si="1299"/>
        <v>0</v>
      </c>
      <c r="V760" s="16">
        <f t="shared" si="1299"/>
        <v>0</v>
      </c>
      <c r="W760" s="16">
        <f t="shared" si="1299"/>
        <v>0</v>
      </c>
      <c r="X760" s="16">
        <f t="shared" si="1299"/>
        <v>0</v>
      </c>
      <c r="Y760" s="16">
        <f t="shared" si="1299"/>
        <v>0</v>
      </c>
      <c r="Z760" s="16">
        <f t="shared" si="1299"/>
        <v>0</v>
      </c>
      <c r="AA760" s="16">
        <f t="shared" si="1299"/>
        <v>0</v>
      </c>
      <c r="AB760" s="16">
        <f t="shared" si="1299"/>
        <v>0</v>
      </c>
      <c r="AC760" s="16">
        <f t="shared" si="1299"/>
        <v>0</v>
      </c>
      <c r="AD760" s="16">
        <f t="shared" si="1299"/>
        <v>0</v>
      </c>
      <c r="AE760" s="16">
        <f t="shared" si="1299"/>
        <v>0</v>
      </c>
      <c r="AF760" s="16">
        <f t="shared" si="1299"/>
        <v>0</v>
      </c>
      <c r="AG760" s="5"/>
      <c r="AH760" s="5"/>
      <c r="AI760" s="5"/>
      <c r="AJ760" s="5"/>
      <c r="AK760" s="5"/>
      <c r="AL760" s="5"/>
      <c r="AM760" s="5"/>
      <c r="AN760" s="5"/>
      <c r="AO760" s="5"/>
      <c r="AP760" s="5"/>
    </row>
    <row r="761" spans="2:42" ht="30" x14ac:dyDescent="0.25">
      <c r="B761" s="8" t="s">
        <v>84</v>
      </c>
      <c r="C761" s="16">
        <f t="shared" ref="C761:Q761" si="1300">C724-C687</f>
        <v>0</v>
      </c>
      <c r="D761" s="16">
        <f t="shared" si="1300"/>
        <v>0</v>
      </c>
      <c r="E761" s="16">
        <f t="shared" si="1300"/>
        <v>0</v>
      </c>
      <c r="F761" s="16">
        <f t="shared" si="1300"/>
        <v>0</v>
      </c>
      <c r="G761" s="16">
        <f t="shared" si="1300"/>
        <v>0</v>
      </c>
      <c r="H761" s="16">
        <f t="shared" si="1300"/>
        <v>0</v>
      </c>
      <c r="I761" s="16">
        <f t="shared" si="1300"/>
        <v>0</v>
      </c>
      <c r="J761" s="16">
        <f t="shared" si="1300"/>
        <v>0</v>
      </c>
      <c r="K761" s="16">
        <f t="shared" si="1300"/>
        <v>0</v>
      </c>
      <c r="L761" s="16">
        <f t="shared" si="1300"/>
        <v>0</v>
      </c>
      <c r="M761" s="16">
        <f t="shared" si="1300"/>
        <v>0</v>
      </c>
      <c r="N761" s="16">
        <f t="shared" si="1300"/>
        <v>0</v>
      </c>
      <c r="O761" s="16">
        <f t="shared" si="1300"/>
        <v>0</v>
      </c>
      <c r="P761" s="16">
        <f t="shared" si="1300"/>
        <v>0</v>
      </c>
      <c r="Q761" s="16">
        <f t="shared" si="1300"/>
        <v>0</v>
      </c>
      <c r="R761" s="16">
        <f t="shared" ref="R761:AF761" si="1301">R724-R687</f>
        <v>0</v>
      </c>
      <c r="S761" s="16">
        <f t="shared" si="1301"/>
        <v>0</v>
      </c>
      <c r="T761" s="16">
        <f t="shared" si="1301"/>
        <v>0</v>
      </c>
      <c r="U761" s="16">
        <f t="shared" si="1301"/>
        <v>0</v>
      </c>
      <c r="V761" s="16">
        <f t="shared" si="1301"/>
        <v>0</v>
      </c>
      <c r="W761" s="16">
        <f t="shared" si="1301"/>
        <v>0</v>
      </c>
      <c r="X761" s="16">
        <f t="shared" si="1301"/>
        <v>0</v>
      </c>
      <c r="Y761" s="16">
        <f t="shared" si="1301"/>
        <v>0</v>
      </c>
      <c r="Z761" s="16">
        <f t="shared" si="1301"/>
        <v>0</v>
      </c>
      <c r="AA761" s="16">
        <f t="shared" si="1301"/>
        <v>0</v>
      </c>
      <c r="AB761" s="16">
        <f t="shared" si="1301"/>
        <v>0</v>
      </c>
      <c r="AC761" s="16">
        <f t="shared" si="1301"/>
        <v>0</v>
      </c>
      <c r="AD761" s="16">
        <f t="shared" si="1301"/>
        <v>0</v>
      </c>
      <c r="AE761" s="16">
        <f t="shared" si="1301"/>
        <v>0</v>
      </c>
      <c r="AF761" s="16">
        <f t="shared" si="1301"/>
        <v>0</v>
      </c>
      <c r="AG761" s="5"/>
      <c r="AH761" s="5"/>
      <c r="AI761" s="5"/>
      <c r="AJ761" s="5"/>
      <c r="AK761" s="5"/>
      <c r="AL761" s="5"/>
      <c r="AM761" s="5"/>
      <c r="AN761" s="5"/>
      <c r="AO761" s="5"/>
      <c r="AP761" s="5"/>
    </row>
    <row r="762" spans="2:42" ht="15" x14ac:dyDescent="0.25">
      <c r="B762" s="8" t="s">
        <v>85</v>
      </c>
      <c r="C762" s="16">
        <f t="shared" ref="C762:Q762" si="1302">C725-C688</f>
        <v>0</v>
      </c>
      <c r="D762" s="16">
        <f t="shared" si="1302"/>
        <v>0</v>
      </c>
      <c r="E762" s="16">
        <f t="shared" si="1302"/>
        <v>0</v>
      </c>
      <c r="F762" s="16">
        <f t="shared" si="1302"/>
        <v>0</v>
      </c>
      <c r="G762" s="16">
        <f t="shared" si="1302"/>
        <v>0</v>
      </c>
      <c r="H762" s="16">
        <f t="shared" si="1302"/>
        <v>0</v>
      </c>
      <c r="I762" s="16">
        <f t="shared" si="1302"/>
        <v>0</v>
      </c>
      <c r="J762" s="16">
        <f t="shared" si="1302"/>
        <v>0</v>
      </c>
      <c r="K762" s="16">
        <f t="shared" si="1302"/>
        <v>0</v>
      </c>
      <c r="L762" s="16">
        <f t="shared" si="1302"/>
        <v>0</v>
      </c>
      <c r="M762" s="16">
        <f t="shared" si="1302"/>
        <v>0</v>
      </c>
      <c r="N762" s="16">
        <f t="shared" si="1302"/>
        <v>0</v>
      </c>
      <c r="O762" s="16">
        <f t="shared" si="1302"/>
        <v>0</v>
      </c>
      <c r="P762" s="16">
        <f t="shared" si="1302"/>
        <v>0</v>
      </c>
      <c r="Q762" s="16">
        <f t="shared" si="1302"/>
        <v>0</v>
      </c>
      <c r="R762" s="16">
        <f t="shared" ref="R762:AF762" si="1303">R725-R688</f>
        <v>0</v>
      </c>
      <c r="S762" s="16">
        <f t="shared" si="1303"/>
        <v>0</v>
      </c>
      <c r="T762" s="16">
        <f t="shared" si="1303"/>
        <v>0</v>
      </c>
      <c r="U762" s="16">
        <f t="shared" si="1303"/>
        <v>0</v>
      </c>
      <c r="V762" s="16">
        <f t="shared" si="1303"/>
        <v>0</v>
      </c>
      <c r="W762" s="16">
        <f t="shared" si="1303"/>
        <v>0</v>
      </c>
      <c r="X762" s="16">
        <f t="shared" si="1303"/>
        <v>0</v>
      </c>
      <c r="Y762" s="16">
        <f t="shared" si="1303"/>
        <v>0</v>
      </c>
      <c r="Z762" s="16">
        <f t="shared" si="1303"/>
        <v>0</v>
      </c>
      <c r="AA762" s="16">
        <f t="shared" si="1303"/>
        <v>0</v>
      </c>
      <c r="AB762" s="16">
        <f t="shared" si="1303"/>
        <v>0</v>
      </c>
      <c r="AC762" s="16">
        <f t="shared" si="1303"/>
        <v>0</v>
      </c>
      <c r="AD762" s="16">
        <f t="shared" si="1303"/>
        <v>0</v>
      </c>
      <c r="AE762" s="16">
        <f t="shared" si="1303"/>
        <v>0</v>
      </c>
      <c r="AF762" s="16">
        <f t="shared" si="1303"/>
        <v>0</v>
      </c>
      <c r="AG762" s="5"/>
      <c r="AH762" s="5"/>
      <c r="AI762" s="5"/>
      <c r="AJ762" s="5"/>
      <c r="AK762" s="5"/>
      <c r="AL762" s="5"/>
      <c r="AM762" s="5"/>
      <c r="AN762" s="5"/>
      <c r="AO762" s="5"/>
      <c r="AP762" s="5"/>
    </row>
    <row r="763" spans="2:42" ht="30" x14ac:dyDescent="0.25">
      <c r="B763" s="23" t="s">
        <v>86</v>
      </c>
      <c r="C763" s="19">
        <f>C751-C756</f>
        <v>0</v>
      </c>
      <c r="D763" s="19">
        <f t="shared" ref="D763:Q763" si="1304">D751-D756</f>
        <v>0</v>
      </c>
      <c r="E763" s="19">
        <f t="shared" si="1304"/>
        <v>0</v>
      </c>
      <c r="F763" s="19">
        <f t="shared" si="1304"/>
        <v>0</v>
      </c>
      <c r="G763" s="19">
        <f t="shared" si="1304"/>
        <v>0</v>
      </c>
      <c r="H763" s="19">
        <f t="shared" si="1304"/>
        <v>0</v>
      </c>
      <c r="I763" s="19">
        <f t="shared" si="1304"/>
        <v>0</v>
      </c>
      <c r="J763" s="19">
        <f t="shared" si="1304"/>
        <v>0</v>
      </c>
      <c r="K763" s="19">
        <f t="shared" si="1304"/>
        <v>0</v>
      </c>
      <c r="L763" s="19">
        <f t="shared" si="1304"/>
        <v>0</v>
      </c>
      <c r="M763" s="19">
        <f t="shared" si="1304"/>
        <v>0</v>
      </c>
      <c r="N763" s="19">
        <f t="shared" si="1304"/>
        <v>0</v>
      </c>
      <c r="O763" s="19">
        <f t="shared" si="1304"/>
        <v>0</v>
      </c>
      <c r="P763" s="19">
        <f t="shared" si="1304"/>
        <v>0</v>
      </c>
      <c r="Q763" s="19">
        <f t="shared" si="1304"/>
        <v>0</v>
      </c>
      <c r="R763" s="19">
        <f t="shared" ref="R763:AF763" si="1305">R751-R756</f>
        <v>0</v>
      </c>
      <c r="S763" s="19">
        <f t="shared" si="1305"/>
        <v>0</v>
      </c>
      <c r="T763" s="19">
        <f t="shared" si="1305"/>
        <v>0</v>
      </c>
      <c r="U763" s="19">
        <f t="shared" si="1305"/>
        <v>0</v>
      </c>
      <c r="V763" s="19">
        <f t="shared" si="1305"/>
        <v>0</v>
      </c>
      <c r="W763" s="19">
        <f t="shared" si="1305"/>
        <v>0</v>
      </c>
      <c r="X763" s="19">
        <f t="shared" si="1305"/>
        <v>0</v>
      </c>
      <c r="Y763" s="19">
        <f t="shared" si="1305"/>
        <v>0</v>
      </c>
      <c r="Z763" s="19">
        <f t="shared" si="1305"/>
        <v>0</v>
      </c>
      <c r="AA763" s="19">
        <f t="shared" si="1305"/>
        <v>0</v>
      </c>
      <c r="AB763" s="19">
        <f t="shared" si="1305"/>
        <v>0</v>
      </c>
      <c r="AC763" s="19">
        <f t="shared" si="1305"/>
        <v>0</v>
      </c>
      <c r="AD763" s="19">
        <f t="shared" si="1305"/>
        <v>0</v>
      </c>
      <c r="AE763" s="19">
        <f t="shared" si="1305"/>
        <v>0</v>
      </c>
      <c r="AF763" s="19">
        <f t="shared" si="1305"/>
        <v>0</v>
      </c>
      <c r="AG763" s="5"/>
      <c r="AH763" s="5"/>
      <c r="AI763" s="5"/>
      <c r="AJ763" s="5"/>
      <c r="AK763" s="5"/>
      <c r="AL763" s="5"/>
      <c r="AM763" s="5"/>
      <c r="AN763" s="5"/>
      <c r="AO763" s="5"/>
      <c r="AP763" s="5"/>
    </row>
    <row r="764" spans="2:42" ht="30" x14ac:dyDescent="0.25">
      <c r="B764" s="23" t="s">
        <v>87</v>
      </c>
      <c r="C764" s="19">
        <f>C740+C749+C763</f>
        <v>0</v>
      </c>
      <c r="D764" s="19">
        <f t="shared" ref="D764:Q764" si="1306">D740+D749+D763</f>
        <v>0</v>
      </c>
      <c r="E764" s="19">
        <f t="shared" si="1306"/>
        <v>136633.59020618559</v>
      </c>
      <c r="F764" s="19">
        <f t="shared" si="1306"/>
        <v>136990.99999999997</v>
      </c>
      <c r="G764" s="19">
        <f t="shared" si="1306"/>
        <v>136991</v>
      </c>
      <c r="H764" s="19">
        <f t="shared" si="1306"/>
        <v>136991</v>
      </c>
      <c r="I764" s="19">
        <f t="shared" si="1306"/>
        <v>136991</v>
      </c>
      <c r="J764" s="19">
        <f t="shared" si="1306"/>
        <v>136991</v>
      </c>
      <c r="K764" s="19">
        <f t="shared" si="1306"/>
        <v>136991</v>
      </c>
      <c r="L764" s="19">
        <f t="shared" si="1306"/>
        <v>136991</v>
      </c>
      <c r="M764" s="19">
        <f t="shared" si="1306"/>
        <v>136991</v>
      </c>
      <c r="N764" s="19">
        <f t="shared" si="1306"/>
        <v>136991</v>
      </c>
      <c r="O764" s="19">
        <f t="shared" si="1306"/>
        <v>136991</v>
      </c>
      <c r="P764" s="19">
        <f t="shared" si="1306"/>
        <v>136991</v>
      </c>
      <c r="Q764" s="19">
        <f t="shared" si="1306"/>
        <v>136991</v>
      </c>
      <c r="R764" s="19">
        <f t="shared" ref="R764:AF764" si="1307">R740+R749+R763</f>
        <v>136991</v>
      </c>
      <c r="S764" s="19">
        <f t="shared" si="1307"/>
        <v>136991</v>
      </c>
      <c r="T764" s="19">
        <f t="shared" si="1307"/>
        <v>136991</v>
      </c>
      <c r="U764" s="19">
        <f t="shared" si="1307"/>
        <v>136991</v>
      </c>
      <c r="V764" s="19">
        <f t="shared" si="1307"/>
        <v>136991</v>
      </c>
      <c r="W764" s="19">
        <f t="shared" si="1307"/>
        <v>136991</v>
      </c>
      <c r="X764" s="19">
        <f t="shared" si="1307"/>
        <v>136990.99999999997</v>
      </c>
      <c r="Y764" s="19">
        <f t="shared" si="1307"/>
        <v>136991.00000000003</v>
      </c>
      <c r="Z764" s="19">
        <f t="shared" si="1307"/>
        <v>136991.00000000003</v>
      </c>
      <c r="AA764" s="19">
        <f t="shared" si="1307"/>
        <v>136990.99999999997</v>
      </c>
      <c r="AB764" s="19">
        <f t="shared" si="1307"/>
        <v>136991</v>
      </c>
      <c r="AC764" s="19">
        <f t="shared" si="1307"/>
        <v>136991</v>
      </c>
      <c r="AD764" s="19">
        <f t="shared" si="1307"/>
        <v>136991</v>
      </c>
      <c r="AE764" s="19">
        <f t="shared" si="1307"/>
        <v>136991</v>
      </c>
      <c r="AF764" s="19">
        <f t="shared" si="1307"/>
        <v>136990.99999999627</v>
      </c>
      <c r="AG764" s="5"/>
      <c r="AH764" s="5"/>
      <c r="AI764" s="5"/>
      <c r="AJ764" s="5"/>
      <c r="AK764" s="5"/>
      <c r="AL764" s="5"/>
      <c r="AM764" s="5"/>
      <c r="AN764" s="5"/>
      <c r="AO764" s="5"/>
      <c r="AP764" s="5"/>
    </row>
    <row r="765" spans="2:42" ht="30" x14ac:dyDescent="0.25">
      <c r="B765" s="23" t="s">
        <v>88</v>
      </c>
      <c r="C765" s="19">
        <f>C728-C691</f>
        <v>0</v>
      </c>
      <c r="D765" s="19">
        <f>C766</f>
        <v>0</v>
      </c>
      <c r="E765" s="19">
        <f t="shared" ref="E765" si="1308">D766</f>
        <v>0</v>
      </c>
      <c r="F765" s="19">
        <f t="shared" ref="F765" si="1309">E766</f>
        <v>136633.59020618559</v>
      </c>
      <c r="G765" s="19">
        <f t="shared" ref="G765" si="1310">F766</f>
        <v>273624.59020618559</v>
      </c>
      <c r="H765" s="19">
        <f t="shared" ref="H765" si="1311">G766</f>
        <v>410615.59020618559</v>
      </c>
      <c r="I765" s="19">
        <f t="shared" ref="I765" si="1312">H766</f>
        <v>547606.59020618559</v>
      </c>
      <c r="J765" s="19">
        <f t="shared" ref="J765" si="1313">I766</f>
        <v>684597.59020618559</v>
      </c>
      <c r="K765" s="19">
        <f t="shared" ref="K765" si="1314">J766</f>
        <v>821588.59020618559</v>
      </c>
      <c r="L765" s="19">
        <f t="shared" ref="L765" si="1315">K766</f>
        <v>958579.59020618559</v>
      </c>
      <c r="M765" s="19">
        <f t="shared" ref="M765" si="1316">L766</f>
        <v>1095570.5902061856</v>
      </c>
      <c r="N765" s="19">
        <f t="shared" ref="N765" si="1317">M766</f>
        <v>1232561.5902061856</v>
      </c>
      <c r="O765" s="19">
        <f t="shared" ref="O765" si="1318">N766</f>
        <v>1369552.5902061856</v>
      </c>
      <c r="P765" s="19">
        <f t="shared" ref="P765" si="1319">O766</f>
        <v>1506543.5902061856</v>
      </c>
      <c r="Q765" s="19">
        <f t="shared" ref="Q765" si="1320">P766</f>
        <v>1643534.5902061856</v>
      </c>
      <c r="R765" s="19">
        <f t="shared" ref="R765" si="1321">Q766</f>
        <v>1780525.5902061856</v>
      </c>
      <c r="S765" s="19">
        <f t="shared" ref="S765" si="1322">R766</f>
        <v>1917516.5902061856</v>
      </c>
      <c r="T765" s="19">
        <f t="shared" ref="T765" si="1323">S766</f>
        <v>2054507.5902061856</v>
      </c>
      <c r="U765" s="19">
        <f t="shared" ref="U765" si="1324">T766</f>
        <v>2191498.5902061854</v>
      </c>
      <c r="V765" s="19">
        <f t="shared" ref="V765" si="1325">U766</f>
        <v>2328489.5902061854</v>
      </c>
      <c r="W765" s="19">
        <f t="shared" ref="W765" si="1326">V766</f>
        <v>2465480.5902061854</v>
      </c>
      <c r="X765" s="19">
        <f t="shared" ref="X765" si="1327">W766</f>
        <v>2602471.5902061854</v>
      </c>
      <c r="Y765" s="19">
        <f t="shared" ref="Y765" si="1328">X766</f>
        <v>2739462.5902061854</v>
      </c>
      <c r="Z765" s="19">
        <f t="shared" ref="Z765" si="1329">Y766</f>
        <v>2876453.5902061854</v>
      </c>
      <c r="AA765" s="19">
        <f t="shared" ref="AA765" si="1330">Z766</f>
        <v>3013444.5902061854</v>
      </c>
      <c r="AB765" s="19">
        <f t="shared" ref="AB765" si="1331">AA766</f>
        <v>3150435.5902061854</v>
      </c>
      <c r="AC765" s="19">
        <f t="shared" ref="AC765" si="1332">AB766</f>
        <v>3287426.5902061854</v>
      </c>
      <c r="AD765" s="19">
        <f t="shared" ref="AD765" si="1333">AC766</f>
        <v>3424417.5902061854</v>
      </c>
      <c r="AE765" s="19">
        <f t="shared" ref="AE765" si="1334">AD766</f>
        <v>3561408.5902061854</v>
      </c>
      <c r="AF765" s="19">
        <f t="shared" ref="AF765" si="1335">AE766</f>
        <v>3698399.5902061854</v>
      </c>
      <c r="AG765" s="5"/>
      <c r="AH765" s="5"/>
      <c r="AI765" s="5"/>
      <c r="AJ765" s="5"/>
      <c r="AK765" s="5"/>
      <c r="AL765" s="5"/>
      <c r="AM765" s="5"/>
      <c r="AN765" s="5"/>
      <c r="AO765" s="5"/>
      <c r="AP765" s="5"/>
    </row>
    <row r="766" spans="2:42" ht="30" x14ac:dyDescent="0.25">
      <c r="B766" s="23" t="s">
        <v>89</v>
      </c>
      <c r="C766" s="19">
        <f>C764+C765</f>
        <v>0</v>
      </c>
      <c r="D766" s="19">
        <f t="shared" ref="D766:Q766" si="1336">D764+D765</f>
        <v>0</v>
      </c>
      <c r="E766" s="19">
        <f t="shared" si="1336"/>
        <v>136633.59020618559</v>
      </c>
      <c r="F766" s="19">
        <f t="shared" si="1336"/>
        <v>273624.59020618559</v>
      </c>
      <c r="G766" s="19">
        <f t="shared" si="1336"/>
        <v>410615.59020618559</v>
      </c>
      <c r="H766" s="19">
        <f t="shared" si="1336"/>
        <v>547606.59020618559</v>
      </c>
      <c r="I766" s="19">
        <f t="shared" si="1336"/>
        <v>684597.59020618559</v>
      </c>
      <c r="J766" s="19">
        <f t="shared" si="1336"/>
        <v>821588.59020618559</v>
      </c>
      <c r="K766" s="19">
        <f t="shared" si="1336"/>
        <v>958579.59020618559</v>
      </c>
      <c r="L766" s="19">
        <f t="shared" si="1336"/>
        <v>1095570.5902061856</v>
      </c>
      <c r="M766" s="19">
        <f t="shared" si="1336"/>
        <v>1232561.5902061856</v>
      </c>
      <c r="N766" s="19">
        <f t="shared" si="1336"/>
        <v>1369552.5902061856</v>
      </c>
      <c r="O766" s="19">
        <f t="shared" si="1336"/>
        <v>1506543.5902061856</v>
      </c>
      <c r="P766" s="19">
        <f t="shared" si="1336"/>
        <v>1643534.5902061856</v>
      </c>
      <c r="Q766" s="19">
        <f t="shared" si="1336"/>
        <v>1780525.5902061856</v>
      </c>
      <c r="R766" s="19">
        <f t="shared" ref="R766:AF766" si="1337">R764+R765</f>
        <v>1917516.5902061856</v>
      </c>
      <c r="S766" s="19">
        <f t="shared" si="1337"/>
        <v>2054507.5902061856</v>
      </c>
      <c r="T766" s="19">
        <f t="shared" si="1337"/>
        <v>2191498.5902061854</v>
      </c>
      <c r="U766" s="19">
        <f t="shared" si="1337"/>
        <v>2328489.5902061854</v>
      </c>
      <c r="V766" s="19">
        <f t="shared" si="1337"/>
        <v>2465480.5902061854</v>
      </c>
      <c r="W766" s="19">
        <f t="shared" si="1337"/>
        <v>2602471.5902061854</v>
      </c>
      <c r="X766" s="19">
        <f t="shared" si="1337"/>
        <v>2739462.5902061854</v>
      </c>
      <c r="Y766" s="19">
        <f t="shared" si="1337"/>
        <v>2876453.5902061854</v>
      </c>
      <c r="Z766" s="19">
        <f t="shared" si="1337"/>
        <v>3013444.5902061854</v>
      </c>
      <c r="AA766" s="19">
        <f t="shared" si="1337"/>
        <v>3150435.5902061854</v>
      </c>
      <c r="AB766" s="19">
        <f t="shared" si="1337"/>
        <v>3287426.5902061854</v>
      </c>
      <c r="AC766" s="19">
        <f t="shared" si="1337"/>
        <v>3424417.5902061854</v>
      </c>
      <c r="AD766" s="19">
        <f t="shared" si="1337"/>
        <v>3561408.5902061854</v>
      </c>
      <c r="AE766" s="19">
        <f t="shared" si="1337"/>
        <v>3698399.5902061854</v>
      </c>
      <c r="AF766" s="19">
        <f t="shared" si="1337"/>
        <v>3835390.5902061816</v>
      </c>
      <c r="AG766" s="5"/>
      <c r="AH766" s="5"/>
      <c r="AI766" s="5"/>
      <c r="AJ766" s="5"/>
      <c r="AK766" s="5"/>
      <c r="AL766" s="5"/>
      <c r="AM766" s="5"/>
      <c r="AN766" s="5"/>
      <c r="AO766" s="5"/>
      <c r="AP766" s="5"/>
    </row>
    <row r="767" spans="2:42" ht="15" x14ac:dyDescent="0.25">
      <c r="B767" s="5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</row>
    <row r="768" spans="2:42" ht="15" x14ac:dyDescent="0.25">
      <c r="B768" s="4" t="s">
        <v>227</v>
      </c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</row>
    <row r="769" spans="2:42" ht="15" x14ac:dyDescent="0.25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</row>
    <row r="770" spans="2:42" ht="30" x14ac:dyDescent="0.25">
      <c r="B770" s="32" t="s">
        <v>133</v>
      </c>
      <c r="C770" s="7" t="str">
        <f>założenia!C17</f>
        <v>Rok n
2015</v>
      </c>
      <c r="D770" s="7" t="str">
        <f>założenia!D17</f>
        <v>Rok n+1
2016</v>
      </c>
      <c r="E770" s="7" t="str">
        <f>założenia!E17</f>
        <v>Rok n+2
2017</v>
      </c>
      <c r="F770" s="7" t="str">
        <f>założenia!F17</f>
        <v>Rok n+3
2018</v>
      </c>
      <c r="G770" s="7" t="str">
        <f>założenia!G17</f>
        <v>Rok n+4
2019</v>
      </c>
      <c r="H770" s="7" t="str">
        <f>założenia!H17</f>
        <v>Rok n+5
2020</v>
      </c>
      <c r="I770" s="7" t="str">
        <f>założenia!I17</f>
        <v>Rok n+6
2021</v>
      </c>
      <c r="J770" s="7" t="str">
        <f>założenia!J17</f>
        <v>Rok n+7
2022</v>
      </c>
      <c r="K770" s="7" t="str">
        <f>założenia!K17</f>
        <v>Rok n+8
2023</v>
      </c>
      <c r="L770" s="7" t="str">
        <f>założenia!L17</f>
        <v>Rok n+9
2024</v>
      </c>
      <c r="M770" s="7" t="str">
        <f>założenia!M17</f>
        <v>Rok n+10
2025</v>
      </c>
      <c r="N770" s="7" t="str">
        <f>założenia!N17</f>
        <v>Rok n+11
2026</v>
      </c>
      <c r="O770" s="7" t="str">
        <f>założenia!O17</f>
        <v>Rok n+12
2027</v>
      </c>
      <c r="P770" s="7" t="str">
        <f>założenia!P17</f>
        <v>Rok n+13
2028</v>
      </c>
      <c r="Q770" s="7" t="str">
        <f>założenia!Q17</f>
        <v>Rok n+14
2029</v>
      </c>
      <c r="R770" s="7" t="str">
        <f>założenia!R17</f>
        <v>Rok n+15
2030</v>
      </c>
      <c r="S770" s="7" t="str">
        <f>założenia!S17</f>
        <v>Rok n+16
2031</v>
      </c>
      <c r="T770" s="7" t="str">
        <f>założenia!T17</f>
        <v>Rok n+17
2032</v>
      </c>
      <c r="U770" s="7" t="str">
        <f>założenia!U17</f>
        <v>Rok n+18
2033</v>
      </c>
      <c r="V770" s="7" t="str">
        <f>założenia!V17</f>
        <v>Rok n+19
2034</v>
      </c>
      <c r="W770" s="7" t="str">
        <f>założenia!W17</f>
        <v>Rok n+20
2035</v>
      </c>
      <c r="X770" s="7" t="str">
        <f>założenia!X17</f>
        <v>Rok n+21
2036</v>
      </c>
      <c r="Y770" s="7" t="str">
        <f>założenia!Y17</f>
        <v>Rok n+22
2037</v>
      </c>
      <c r="Z770" s="7" t="str">
        <f>założenia!Z17</f>
        <v>Rok n+23
2038</v>
      </c>
      <c r="AA770" s="7" t="str">
        <f>założenia!AA17</f>
        <v>Rok n+24
2039</v>
      </c>
      <c r="AB770" s="7" t="str">
        <f>założenia!AB17</f>
        <v>Rok n+25
2040</v>
      </c>
      <c r="AC770" s="7" t="str">
        <f>założenia!AC17</f>
        <v>Rok n+26
2041</v>
      </c>
      <c r="AD770" s="7" t="str">
        <f>założenia!AD17</f>
        <v>Rok n+27
2042</v>
      </c>
      <c r="AE770" s="7" t="str">
        <f>założenia!AE17</f>
        <v>Rok n+28
2043</v>
      </c>
      <c r="AF770" s="7" t="str">
        <f>założenia!AF17</f>
        <v>Rok n+29
2044</v>
      </c>
      <c r="AG770" s="5"/>
      <c r="AH770" s="5"/>
      <c r="AI770" s="5"/>
      <c r="AJ770" s="5"/>
      <c r="AK770" s="5"/>
      <c r="AL770" s="5"/>
      <c r="AM770" s="5"/>
      <c r="AN770" s="5"/>
      <c r="AO770" s="5"/>
      <c r="AP770" s="5"/>
    </row>
    <row r="771" spans="2:42" ht="30" x14ac:dyDescent="0.25">
      <c r="B771" s="39" t="s">
        <v>58</v>
      </c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5"/>
      <c r="AH771" s="5"/>
      <c r="AI771" s="5"/>
      <c r="AJ771" s="5"/>
      <c r="AK771" s="5"/>
      <c r="AL771" s="5"/>
      <c r="AM771" s="5"/>
      <c r="AN771" s="5"/>
      <c r="AO771" s="5"/>
      <c r="AP771" s="5"/>
    </row>
    <row r="772" spans="2:42" ht="15" x14ac:dyDescent="0.25">
      <c r="B772" s="23" t="s">
        <v>59</v>
      </c>
      <c r="C772" s="19">
        <f t="shared" ref="C772:Q772" si="1338">C546+C659</f>
        <v>228000</v>
      </c>
      <c r="D772" s="19">
        <f t="shared" si="1338"/>
        <v>582159</v>
      </c>
      <c r="E772" s="19">
        <f t="shared" si="1338"/>
        <v>960286</v>
      </c>
      <c r="F772" s="19">
        <f t="shared" si="1338"/>
        <v>1417932</v>
      </c>
      <c r="G772" s="19">
        <f t="shared" si="1338"/>
        <v>1848081</v>
      </c>
      <c r="H772" s="19">
        <f t="shared" si="1338"/>
        <v>2241891</v>
      </c>
      <c r="I772" s="19">
        <f t="shared" si="1338"/>
        <v>2626034</v>
      </c>
      <c r="J772" s="19">
        <f t="shared" si="1338"/>
        <v>2930244</v>
      </c>
      <c r="K772" s="19">
        <f t="shared" si="1338"/>
        <v>3179871</v>
      </c>
      <c r="L772" s="19">
        <f t="shared" si="1338"/>
        <v>3404842</v>
      </c>
      <c r="M772" s="19">
        <f t="shared" si="1338"/>
        <v>3602229</v>
      </c>
      <c r="N772" s="19">
        <f t="shared" si="1338"/>
        <v>3769015</v>
      </c>
      <c r="O772" s="19">
        <f t="shared" si="1338"/>
        <v>3941584</v>
      </c>
      <c r="P772" s="19">
        <f t="shared" si="1338"/>
        <v>4120129</v>
      </c>
      <c r="Q772" s="19">
        <f t="shared" si="1338"/>
        <v>4263056</v>
      </c>
      <c r="R772" s="19">
        <f t="shared" ref="R772:AF772" si="1339">R546+R659</f>
        <v>4409985</v>
      </c>
      <c r="S772" s="19">
        <f t="shared" si="1339"/>
        <v>4561027</v>
      </c>
      <c r="T772" s="19">
        <f t="shared" si="1339"/>
        <v>4670893</v>
      </c>
      <c r="U772" s="19">
        <f t="shared" si="1339"/>
        <v>4782609</v>
      </c>
      <c r="V772" s="19">
        <f t="shared" si="1339"/>
        <v>4848301</v>
      </c>
      <c r="W772" s="19">
        <f t="shared" si="1339"/>
        <v>4864205</v>
      </c>
      <c r="X772" s="19">
        <f t="shared" si="1339"/>
        <v>4876870</v>
      </c>
      <c r="Y772" s="19">
        <f t="shared" si="1339"/>
        <v>4834488</v>
      </c>
      <c r="Z772" s="19">
        <f t="shared" si="1339"/>
        <v>4785963</v>
      </c>
      <c r="AA772" s="19">
        <f t="shared" si="1339"/>
        <v>4731005</v>
      </c>
      <c r="AB772" s="19">
        <f t="shared" si="1339"/>
        <v>4613879</v>
      </c>
      <c r="AC772" s="19">
        <f t="shared" si="1339"/>
        <v>4487099</v>
      </c>
      <c r="AD772" s="19">
        <f t="shared" si="1339"/>
        <v>4350249</v>
      </c>
      <c r="AE772" s="19">
        <f t="shared" si="1339"/>
        <v>4202894</v>
      </c>
      <c r="AF772" s="19">
        <f t="shared" si="1339"/>
        <v>4044589</v>
      </c>
      <c r="AG772" s="5"/>
      <c r="AH772" s="5"/>
      <c r="AI772" s="5"/>
      <c r="AJ772" s="5"/>
      <c r="AK772" s="5"/>
      <c r="AL772" s="5"/>
      <c r="AM772" s="5"/>
      <c r="AN772" s="5"/>
      <c r="AO772" s="5"/>
      <c r="AP772" s="5"/>
    </row>
    <row r="773" spans="2:42" ht="15" x14ac:dyDescent="0.25">
      <c r="B773" s="23" t="s">
        <v>60</v>
      </c>
      <c r="C773" s="19">
        <f t="shared" ref="C773" si="1340">C774+C775+C776+C777+C778</f>
        <v>4189492.8201030931</v>
      </c>
      <c r="D773" s="19">
        <f t="shared" ref="D773:Q773" si="1341">D774+D775+D776+D777+D778</f>
        <v>4188252.7037461884</v>
      </c>
      <c r="E773" s="19">
        <f t="shared" si="1341"/>
        <v>4187170.5561049804</v>
      </c>
      <c r="F773" s="19">
        <f t="shared" si="1341"/>
        <v>4186350.7329232278</v>
      </c>
      <c r="G773" s="19">
        <f t="shared" si="1341"/>
        <v>4185799.8677318776</v>
      </c>
      <c r="H773" s="19">
        <f t="shared" si="1341"/>
        <v>4185963.8890641774</v>
      </c>
      <c r="I773" s="19">
        <f t="shared" si="1341"/>
        <v>4185815.1856949278</v>
      </c>
      <c r="J773" s="19">
        <f t="shared" si="1341"/>
        <v>4186467.4143749722</v>
      </c>
      <c r="K773" s="19">
        <f t="shared" si="1341"/>
        <v>4186820.8840525695</v>
      </c>
      <c r="L773" s="19">
        <f t="shared" si="1341"/>
        <v>4186823.0371173532</v>
      </c>
      <c r="M773" s="19">
        <f t="shared" si="1341"/>
        <v>4186850.7132999231</v>
      </c>
      <c r="N773" s="19">
        <f t="shared" si="1341"/>
        <v>4186904.6203304594</v>
      </c>
      <c r="O773" s="19">
        <f t="shared" si="1341"/>
        <v>4186531.7006259789</v>
      </c>
      <c r="P773" s="19">
        <f t="shared" si="1341"/>
        <v>4186147.6592451036</v>
      </c>
      <c r="Q773" s="19">
        <f t="shared" si="1341"/>
        <v>4186232.9824264292</v>
      </c>
      <c r="R773" s="19">
        <f t="shared" ref="R773:AF773" si="1342">R774+R775+R776+R777+R778</f>
        <v>4185853.6799325109</v>
      </c>
      <c r="S773" s="19">
        <f t="shared" si="1342"/>
        <v>4185463.2840076475</v>
      </c>
      <c r="T773" s="19">
        <f t="shared" si="1342"/>
        <v>4185583.4158322881</v>
      </c>
      <c r="U773" s="19">
        <f t="shared" si="1342"/>
        <v>4185198.7907823143</v>
      </c>
      <c r="V773" s="19">
        <f t="shared" si="1342"/>
        <v>4185353.6873008129</v>
      </c>
      <c r="W773" s="19">
        <f t="shared" si="1342"/>
        <v>4185541.07673966</v>
      </c>
      <c r="X773" s="19">
        <f t="shared" si="1342"/>
        <v>4185181.7503260067</v>
      </c>
      <c r="Y773" s="19">
        <f t="shared" si="1342"/>
        <v>4185406.5696149082</v>
      </c>
      <c r="Z773" s="19">
        <f t="shared" si="1342"/>
        <v>4185057.2491256474</v>
      </c>
      <c r="AA773" s="19">
        <f t="shared" si="1342"/>
        <v>4184699.1743053477</v>
      </c>
      <c r="AB773" s="19">
        <f t="shared" si="1342"/>
        <v>4184969.5811666143</v>
      </c>
      <c r="AC773" s="19">
        <f t="shared" si="1342"/>
        <v>4184623.5823313077</v>
      </c>
      <c r="AD773" s="19">
        <f t="shared" si="1342"/>
        <v>4184269.7130393148</v>
      </c>
      <c r="AE773" s="19">
        <f t="shared" si="1342"/>
        <v>4183907.1410456523</v>
      </c>
      <c r="AF773" s="19">
        <f t="shared" si="1342"/>
        <v>4183536.6711885417</v>
      </c>
      <c r="AG773" s="5"/>
      <c r="AH773" s="5"/>
      <c r="AI773" s="5"/>
      <c r="AJ773" s="5"/>
      <c r="AK773" s="5"/>
      <c r="AL773" s="5"/>
      <c r="AM773" s="5"/>
      <c r="AN773" s="5"/>
      <c r="AO773" s="5"/>
      <c r="AP773" s="5"/>
    </row>
    <row r="774" spans="2:42" s="3" customFormat="1" ht="15" x14ac:dyDescent="0.25">
      <c r="B774" s="8" t="s">
        <v>61</v>
      </c>
      <c r="C774" s="16">
        <f t="shared" ref="C774:Q774" si="1343">C548+C661</f>
        <v>4200000</v>
      </c>
      <c r="D774" s="16">
        <f t="shared" si="1343"/>
        <v>4200000</v>
      </c>
      <c r="E774" s="16">
        <f t="shared" si="1343"/>
        <v>4200000</v>
      </c>
      <c r="F774" s="16">
        <f t="shared" si="1343"/>
        <v>4200000</v>
      </c>
      <c r="G774" s="16">
        <f t="shared" si="1343"/>
        <v>4200000</v>
      </c>
      <c r="H774" s="16">
        <f t="shared" si="1343"/>
        <v>4200000</v>
      </c>
      <c r="I774" s="16">
        <f t="shared" si="1343"/>
        <v>4200000</v>
      </c>
      <c r="J774" s="16">
        <f t="shared" si="1343"/>
        <v>4200000</v>
      </c>
      <c r="K774" s="16">
        <f t="shared" si="1343"/>
        <v>4200000</v>
      </c>
      <c r="L774" s="16">
        <f t="shared" si="1343"/>
        <v>4200000</v>
      </c>
      <c r="M774" s="16">
        <f t="shared" si="1343"/>
        <v>4200000</v>
      </c>
      <c r="N774" s="16">
        <f t="shared" si="1343"/>
        <v>4200000</v>
      </c>
      <c r="O774" s="16">
        <f t="shared" si="1343"/>
        <v>4200000</v>
      </c>
      <c r="P774" s="16">
        <f t="shared" si="1343"/>
        <v>4200000</v>
      </c>
      <c r="Q774" s="16">
        <f t="shared" si="1343"/>
        <v>4200000</v>
      </c>
      <c r="R774" s="16">
        <f t="shared" ref="R774:AF774" si="1344">R548+R661</f>
        <v>4200000</v>
      </c>
      <c r="S774" s="16">
        <f t="shared" si="1344"/>
        <v>4200000</v>
      </c>
      <c r="T774" s="16">
        <f t="shared" si="1344"/>
        <v>4200000</v>
      </c>
      <c r="U774" s="16">
        <f t="shared" si="1344"/>
        <v>4200000</v>
      </c>
      <c r="V774" s="16">
        <f t="shared" si="1344"/>
        <v>4200000</v>
      </c>
      <c r="W774" s="16">
        <f t="shared" si="1344"/>
        <v>4200000</v>
      </c>
      <c r="X774" s="16">
        <f t="shared" si="1344"/>
        <v>4200000</v>
      </c>
      <c r="Y774" s="16">
        <f t="shared" si="1344"/>
        <v>4200000</v>
      </c>
      <c r="Z774" s="16">
        <f t="shared" si="1344"/>
        <v>4200000</v>
      </c>
      <c r="AA774" s="16">
        <f t="shared" si="1344"/>
        <v>4200000</v>
      </c>
      <c r="AB774" s="16">
        <f t="shared" si="1344"/>
        <v>4200000</v>
      </c>
      <c r="AC774" s="16">
        <f t="shared" si="1344"/>
        <v>4200000</v>
      </c>
      <c r="AD774" s="16">
        <f t="shared" si="1344"/>
        <v>4200000</v>
      </c>
      <c r="AE774" s="16">
        <f t="shared" si="1344"/>
        <v>4200000</v>
      </c>
      <c r="AF774" s="16">
        <f t="shared" si="1344"/>
        <v>4200000</v>
      </c>
      <c r="AG774" s="5"/>
      <c r="AH774" s="5"/>
      <c r="AI774" s="5"/>
      <c r="AJ774" s="5"/>
      <c r="AK774" s="5"/>
      <c r="AL774" s="5"/>
      <c r="AM774" s="5"/>
      <c r="AN774" s="5"/>
      <c r="AO774" s="5"/>
      <c r="AP774" s="5"/>
    </row>
    <row r="775" spans="2:42" s="3" customFormat="1" ht="15" x14ac:dyDescent="0.25">
      <c r="B775" s="8" t="s">
        <v>62</v>
      </c>
      <c r="C775" s="16">
        <f t="shared" ref="C775:Q775" si="1345">C549+C662</f>
        <v>-10711.966494845365</v>
      </c>
      <c r="D775" s="16">
        <f t="shared" si="1345"/>
        <v>-11927.22615071878</v>
      </c>
      <c r="E775" s="16">
        <f t="shared" si="1345"/>
        <v>-13018.796163060833</v>
      </c>
      <c r="F775" s="16">
        <f t="shared" si="1345"/>
        <v>-13836.168132648476</v>
      </c>
      <c r="G775" s="16">
        <f t="shared" si="1345"/>
        <v>-14397.774437480373</v>
      </c>
      <c r="H775" s="16">
        <f t="shared" si="1345"/>
        <v>-14235.635597263412</v>
      </c>
      <c r="I775" s="16">
        <f t="shared" si="1345"/>
        <v>-14385.629475589827</v>
      </c>
      <c r="J775" s="16">
        <f t="shared" si="1345"/>
        <v>-13734.351628567179</v>
      </c>
      <c r="K775" s="16">
        <f t="shared" si="1345"/>
        <v>-13381.817658862907</v>
      </c>
      <c r="L775" s="16">
        <f t="shared" si="1345"/>
        <v>-13380.374757463796</v>
      </c>
      <c r="M775" s="16">
        <f t="shared" si="1345"/>
        <v>-13353.623373367627</v>
      </c>
      <c r="N775" s="16">
        <f t="shared" si="1345"/>
        <v>-13300.881608858734</v>
      </c>
      <c r="O775" s="16">
        <f t="shared" si="1345"/>
        <v>-13675.193792382117</v>
      </c>
      <c r="P775" s="16">
        <f t="shared" si="1345"/>
        <v>-14060.877783981989</v>
      </c>
      <c r="Q775" s="16">
        <f t="shared" si="1345"/>
        <v>-13977.188913697675</v>
      </c>
      <c r="R775" s="16">
        <f t="shared" ref="R775:AF775" si="1346">R549+R662</f>
        <v>-14358.261145345939</v>
      </c>
      <c r="S775" s="16">
        <f t="shared" si="1346"/>
        <v>-14750.789564719176</v>
      </c>
      <c r="T775" s="16">
        <f t="shared" si="1346"/>
        <v>-14633.156711445212</v>
      </c>
      <c r="U775" s="16">
        <f t="shared" si="1346"/>
        <v>-15020.545879240883</v>
      </c>
      <c r="V775" s="16">
        <f t="shared" si="1346"/>
        <v>-14868.873277987623</v>
      </c>
      <c r="W775" s="16">
        <f t="shared" si="1346"/>
        <v>-14685.003555965661</v>
      </c>
      <c r="X775" s="16">
        <f t="shared" si="1346"/>
        <v>-15048.547578721322</v>
      </c>
      <c r="Y775" s="16">
        <f t="shared" si="1346"/>
        <v>-14828.224350739554</v>
      </c>
      <c r="Z775" s="16">
        <f t="shared" si="1346"/>
        <v>-15182.566011244722</v>
      </c>
      <c r="AA775" s="16">
        <f t="shared" si="1346"/>
        <v>-15546.028739913992</v>
      </c>
      <c r="AB775" s="16">
        <f t="shared" si="1346"/>
        <v>-15281.1863185533</v>
      </c>
      <c r="AC775" s="16">
        <f t="shared" si="1346"/>
        <v>-15633.151513547564</v>
      </c>
      <c r="AD775" s="16">
        <f t="shared" si="1346"/>
        <v>-15993.065122269218</v>
      </c>
      <c r="AE775" s="16">
        <f t="shared" si="1346"/>
        <v>-16362.201543631032</v>
      </c>
      <c r="AF775" s="16">
        <f t="shared" si="1346"/>
        <v>-16739.087925200132</v>
      </c>
      <c r="AG775" s="5"/>
      <c r="AH775" s="5"/>
      <c r="AI775" s="5"/>
      <c r="AJ775" s="5"/>
      <c r="AK775" s="5"/>
      <c r="AL775" s="5"/>
      <c r="AM775" s="5"/>
      <c r="AN775" s="5"/>
      <c r="AO775" s="5"/>
      <c r="AP775" s="5"/>
    </row>
    <row r="776" spans="2:42" s="3" customFormat="1" ht="15" x14ac:dyDescent="0.25">
      <c r="B776" s="8" t="s">
        <v>63</v>
      </c>
      <c r="C776" s="16">
        <f t="shared" ref="C776:Q776" si="1347">C550+C663</f>
        <v>-34819.1463917527</v>
      </c>
      <c r="D776" s="16">
        <f t="shared" si="1347"/>
        <v>-38977.724282464493</v>
      </c>
      <c r="E776" s="16">
        <f t="shared" si="1347"/>
        <v>-42575.460715357258</v>
      </c>
      <c r="F776" s="16">
        <f t="shared" si="1347"/>
        <v>-45310.655866697911</v>
      </c>
      <c r="G776" s="16">
        <f t="shared" si="1347"/>
        <v>-47136.132057715076</v>
      </c>
      <c r="H776" s="16">
        <f t="shared" si="1347"/>
        <v>-46587.511791301949</v>
      </c>
      <c r="I776" s="16">
        <f t="shared" si="1347"/>
        <v>-47081.899179723216</v>
      </c>
      <c r="J776" s="16">
        <f t="shared" si="1347"/>
        <v>-44906.852746552759</v>
      </c>
      <c r="K776" s="16">
        <f t="shared" si="1347"/>
        <v>-43727.684780002033</v>
      </c>
      <c r="L776" s="16">
        <f t="shared" si="1347"/>
        <v>-43719.797734007836</v>
      </c>
      <c r="M776" s="16">
        <f t="shared" si="1347"/>
        <v>-43626.618993632641</v>
      </c>
      <c r="N776" s="16">
        <f t="shared" si="1347"/>
        <v>-43445.763625817097</v>
      </c>
      <c r="O776" s="16">
        <f t="shared" si="1347"/>
        <v>-44687.436828374644</v>
      </c>
      <c r="P776" s="16">
        <f t="shared" si="1347"/>
        <v>-45965.932153901536</v>
      </c>
      <c r="Q776" s="16">
        <f t="shared" si="1347"/>
        <v>-45679.887238442156</v>
      </c>
      <c r="R776" s="16">
        <f t="shared" ref="R776:AF776" si="1348">R550+R663</f>
        <v>-46942.459147107496</v>
      </c>
      <c r="S776" s="16">
        <f t="shared" si="1348"/>
        <v>-48241.646402142273</v>
      </c>
      <c r="T776" s="16">
        <f t="shared" si="1348"/>
        <v>-47838.708015307478</v>
      </c>
      <c r="U776" s="16">
        <f t="shared" si="1348"/>
        <v>-49118.02739739597</v>
      </c>
      <c r="V776" s="16">
        <f t="shared" si="1348"/>
        <v>-48598.481751822488</v>
      </c>
      <c r="W776" s="16">
        <f t="shared" si="1348"/>
        <v>-47970.330572173974</v>
      </c>
      <c r="X776" s="16">
        <f t="shared" si="1348"/>
        <v>-49163.867675249989</v>
      </c>
      <c r="Y776" s="16">
        <f t="shared" si="1348"/>
        <v>-48409.973984657423</v>
      </c>
      <c r="Z776" s="16">
        <f t="shared" si="1348"/>
        <v>-49569.354444282464</v>
      </c>
      <c r="AA776" s="16">
        <f t="shared" si="1348"/>
        <v>-50757.549270247633</v>
      </c>
      <c r="AB776" s="16">
        <f t="shared" si="1348"/>
        <v>-49850.628626117032</v>
      </c>
      <c r="AC776" s="16">
        <f t="shared" si="1348"/>
        <v>-50997.991717451048</v>
      </c>
      <c r="AD776" s="16">
        <f t="shared" si="1348"/>
        <v>-52171.511707367579</v>
      </c>
      <c r="AE776" s="16">
        <f t="shared" si="1348"/>
        <v>-53373.520591875073</v>
      </c>
      <c r="AF776" s="16">
        <f t="shared" si="1348"/>
        <v>-54602.003591118861</v>
      </c>
      <c r="AG776" s="5"/>
      <c r="AH776" s="5"/>
      <c r="AI776" s="5"/>
      <c r="AJ776" s="5"/>
      <c r="AK776" s="5"/>
      <c r="AL776" s="5"/>
      <c r="AM776" s="5"/>
      <c r="AN776" s="5"/>
      <c r="AO776" s="5"/>
      <c r="AP776" s="5"/>
    </row>
    <row r="777" spans="2:42" s="3" customFormat="1" ht="45" x14ac:dyDescent="0.25">
      <c r="B777" s="8" t="s">
        <v>64</v>
      </c>
      <c r="C777" s="16">
        <f t="shared" ref="C777:Q777" si="1349">C551+C664</f>
        <v>35023.932989690846</v>
      </c>
      <c r="D777" s="16">
        <f t="shared" si="1349"/>
        <v>39157.654179371719</v>
      </c>
      <c r="E777" s="16">
        <f t="shared" si="1349"/>
        <v>42764.812983398471</v>
      </c>
      <c r="F777" s="16">
        <f t="shared" si="1349"/>
        <v>45497.556922574222</v>
      </c>
      <c r="G777" s="16">
        <f t="shared" si="1349"/>
        <v>47333.774227073416</v>
      </c>
      <c r="H777" s="16">
        <f t="shared" si="1349"/>
        <v>46787.036452742541</v>
      </c>
      <c r="I777" s="16">
        <f t="shared" si="1349"/>
        <v>47282.714350240858</v>
      </c>
      <c r="J777" s="16">
        <f t="shared" si="1349"/>
        <v>45108.618750092282</v>
      </c>
      <c r="K777" s="16">
        <f t="shared" si="1349"/>
        <v>43930.386491434518</v>
      </c>
      <c r="L777" s="16">
        <f t="shared" si="1349"/>
        <v>43923.209608824312</v>
      </c>
      <c r="M777" s="16">
        <f t="shared" si="1349"/>
        <v>43830.955666923386</v>
      </c>
      <c r="N777" s="16">
        <f t="shared" si="1349"/>
        <v>43651.265565135225</v>
      </c>
      <c r="O777" s="16">
        <f t="shared" si="1349"/>
        <v>44894.33124673595</v>
      </c>
      <c r="P777" s="16">
        <f t="shared" si="1349"/>
        <v>46174.469182987275</v>
      </c>
      <c r="Q777" s="16">
        <f t="shared" si="1349"/>
        <v>45890.058578569107</v>
      </c>
      <c r="R777" s="16">
        <f t="shared" ref="R777:AF777" si="1350">R551+R664</f>
        <v>47154.400224964163</v>
      </c>
      <c r="S777" s="16">
        <f t="shared" si="1350"/>
        <v>48455.719974508829</v>
      </c>
      <c r="T777" s="16">
        <f t="shared" si="1350"/>
        <v>48055.280559040533</v>
      </c>
      <c r="U777" s="16">
        <f t="shared" si="1350"/>
        <v>49337.364058951454</v>
      </c>
      <c r="V777" s="16">
        <f t="shared" si="1350"/>
        <v>48821.042330623211</v>
      </c>
      <c r="W777" s="16">
        <f t="shared" si="1350"/>
        <v>48196.410867799641</v>
      </c>
      <c r="X777" s="16">
        <f t="shared" si="1350"/>
        <v>49394.16557997794</v>
      </c>
      <c r="Y777" s="16">
        <f t="shared" si="1350"/>
        <v>48644.767950305351</v>
      </c>
      <c r="Z777" s="16">
        <f t="shared" si="1350"/>
        <v>49809.169581174734</v>
      </c>
      <c r="AA777" s="16">
        <f t="shared" si="1350"/>
        <v>51002.752315508988</v>
      </c>
      <c r="AB777" s="16">
        <f t="shared" si="1350"/>
        <v>50101.396111284877</v>
      </c>
      <c r="AC777" s="16">
        <f t="shared" si="1350"/>
        <v>51254.725562306674</v>
      </c>
      <c r="AD777" s="16">
        <f t="shared" si="1350"/>
        <v>52434.289868951324</v>
      </c>
      <c r="AE777" s="16">
        <f t="shared" si="1350"/>
        <v>53642.863181158435</v>
      </c>
      <c r="AF777" s="16">
        <f t="shared" si="1350"/>
        <v>54877.762704860914</v>
      </c>
      <c r="AG777" s="5"/>
      <c r="AH777" s="5"/>
      <c r="AI777" s="5"/>
      <c r="AJ777" s="5"/>
      <c r="AK777" s="5"/>
      <c r="AL777" s="5"/>
      <c r="AM777" s="5"/>
      <c r="AN777" s="5"/>
      <c r="AO777" s="5"/>
      <c r="AP777" s="5"/>
    </row>
    <row r="778" spans="2:42" s="3" customFormat="1" ht="15" x14ac:dyDescent="0.25">
      <c r="B778" s="8" t="s">
        <v>65</v>
      </c>
      <c r="C778" s="16">
        <f t="shared" ref="C778:Q778" si="1351">C552+C665</f>
        <v>0</v>
      </c>
      <c r="D778" s="16">
        <f t="shared" si="1351"/>
        <v>0</v>
      </c>
      <c r="E778" s="16">
        <f t="shared" si="1351"/>
        <v>0</v>
      </c>
      <c r="F778" s="16">
        <f t="shared" si="1351"/>
        <v>0</v>
      </c>
      <c r="G778" s="16">
        <f t="shared" si="1351"/>
        <v>0</v>
      </c>
      <c r="H778" s="16">
        <f t="shared" si="1351"/>
        <v>0</v>
      </c>
      <c r="I778" s="16">
        <f t="shared" si="1351"/>
        <v>0</v>
      </c>
      <c r="J778" s="16">
        <f t="shared" si="1351"/>
        <v>0</v>
      </c>
      <c r="K778" s="16">
        <f t="shared" si="1351"/>
        <v>0</v>
      </c>
      <c r="L778" s="16">
        <f t="shared" si="1351"/>
        <v>0</v>
      </c>
      <c r="M778" s="16">
        <f t="shared" si="1351"/>
        <v>0</v>
      </c>
      <c r="N778" s="16">
        <f t="shared" si="1351"/>
        <v>0</v>
      </c>
      <c r="O778" s="16">
        <f t="shared" si="1351"/>
        <v>0</v>
      </c>
      <c r="P778" s="16">
        <f t="shared" si="1351"/>
        <v>0</v>
      </c>
      <c r="Q778" s="16">
        <f t="shared" si="1351"/>
        <v>0</v>
      </c>
      <c r="R778" s="16">
        <f t="shared" ref="R778:AF778" si="1352">R552+R665</f>
        <v>0</v>
      </c>
      <c r="S778" s="16">
        <f t="shared" si="1352"/>
        <v>0</v>
      </c>
      <c r="T778" s="16">
        <f t="shared" si="1352"/>
        <v>0</v>
      </c>
      <c r="U778" s="16">
        <f t="shared" si="1352"/>
        <v>0</v>
      </c>
      <c r="V778" s="16">
        <f t="shared" si="1352"/>
        <v>0</v>
      </c>
      <c r="W778" s="16">
        <f t="shared" si="1352"/>
        <v>0</v>
      </c>
      <c r="X778" s="16">
        <f t="shared" si="1352"/>
        <v>0</v>
      </c>
      <c r="Y778" s="16">
        <f t="shared" si="1352"/>
        <v>0</v>
      </c>
      <c r="Z778" s="16">
        <f t="shared" si="1352"/>
        <v>0</v>
      </c>
      <c r="AA778" s="16">
        <f t="shared" si="1352"/>
        <v>0</v>
      </c>
      <c r="AB778" s="16">
        <f t="shared" si="1352"/>
        <v>0</v>
      </c>
      <c r="AC778" s="16">
        <f t="shared" si="1352"/>
        <v>0</v>
      </c>
      <c r="AD778" s="16">
        <f t="shared" si="1352"/>
        <v>0</v>
      </c>
      <c r="AE778" s="16">
        <f t="shared" si="1352"/>
        <v>0</v>
      </c>
      <c r="AF778" s="16">
        <f t="shared" si="1352"/>
        <v>0</v>
      </c>
      <c r="AG778" s="5"/>
      <c r="AH778" s="5"/>
      <c r="AI778" s="5"/>
      <c r="AJ778" s="5"/>
      <c r="AK778" s="5"/>
      <c r="AL778" s="5"/>
      <c r="AM778" s="5"/>
      <c r="AN778" s="5"/>
      <c r="AO778" s="5"/>
      <c r="AP778" s="5"/>
    </row>
    <row r="779" spans="2:42" ht="30" x14ac:dyDescent="0.25">
      <c r="B779" s="23" t="s">
        <v>66</v>
      </c>
      <c r="C779" s="19">
        <f t="shared" ref="C779" si="1353">C772+C773</f>
        <v>4417492.8201030931</v>
      </c>
      <c r="D779" s="19">
        <f t="shared" ref="D779:Q779" si="1354">D772+D773</f>
        <v>4770411.7037461884</v>
      </c>
      <c r="E779" s="19">
        <f t="shared" si="1354"/>
        <v>5147456.5561049804</v>
      </c>
      <c r="F779" s="19">
        <f t="shared" si="1354"/>
        <v>5604282.7329232283</v>
      </c>
      <c r="G779" s="19">
        <f t="shared" si="1354"/>
        <v>6033880.8677318776</v>
      </c>
      <c r="H779" s="19">
        <f t="shared" si="1354"/>
        <v>6427854.8890641779</v>
      </c>
      <c r="I779" s="19">
        <f t="shared" si="1354"/>
        <v>6811849.1856949273</v>
      </c>
      <c r="J779" s="19">
        <f t="shared" si="1354"/>
        <v>7116711.4143749718</v>
      </c>
      <c r="K779" s="19">
        <f t="shared" si="1354"/>
        <v>7366691.884052569</v>
      </c>
      <c r="L779" s="19">
        <f t="shared" si="1354"/>
        <v>7591665.0371173527</v>
      </c>
      <c r="M779" s="19">
        <f t="shared" si="1354"/>
        <v>7789079.7132999226</v>
      </c>
      <c r="N779" s="19">
        <f t="shared" si="1354"/>
        <v>7955919.6203304594</v>
      </c>
      <c r="O779" s="19">
        <f t="shared" si="1354"/>
        <v>8128115.7006259784</v>
      </c>
      <c r="P779" s="19">
        <f t="shared" si="1354"/>
        <v>8306276.6592451036</v>
      </c>
      <c r="Q779" s="19">
        <f t="shared" si="1354"/>
        <v>8449288.9824264292</v>
      </c>
      <c r="R779" s="19">
        <f t="shared" ref="R779:AF779" si="1355">R772+R773</f>
        <v>8595838.6799325105</v>
      </c>
      <c r="S779" s="19">
        <f t="shared" si="1355"/>
        <v>8746490.284007648</v>
      </c>
      <c r="T779" s="19">
        <f t="shared" si="1355"/>
        <v>8856476.4158322886</v>
      </c>
      <c r="U779" s="19">
        <f t="shared" si="1355"/>
        <v>8967807.7907823138</v>
      </c>
      <c r="V779" s="19">
        <f t="shared" si="1355"/>
        <v>9033654.6873008125</v>
      </c>
      <c r="W779" s="19">
        <f t="shared" si="1355"/>
        <v>9049746.0767396595</v>
      </c>
      <c r="X779" s="19">
        <f t="shared" si="1355"/>
        <v>9062051.7503260076</v>
      </c>
      <c r="Y779" s="19">
        <f t="shared" si="1355"/>
        <v>9019894.5696149077</v>
      </c>
      <c r="Z779" s="19">
        <f t="shared" si="1355"/>
        <v>8971020.2491256483</v>
      </c>
      <c r="AA779" s="19">
        <f t="shared" si="1355"/>
        <v>8915704.1743053477</v>
      </c>
      <c r="AB779" s="19">
        <f t="shared" si="1355"/>
        <v>8798848.5811666138</v>
      </c>
      <c r="AC779" s="19">
        <f t="shared" si="1355"/>
        <v>8671722.5823313072</v>
      </c>
      <c r="AD779" s="19">
        <f t="shared" si="1355"/>
        <v>8534518.7130393144</v>
      </c>
      <c r="AE779" s="19">
        <f t="shared" si="1355"/>
        <v>8386801.1410456523</v>
      </c>
      <c r="AF779" s="19">
        <f t="shared" si="1355"/>
        <v>8228125.6711885417</v>
      </c>
      <c r="AG779" s="5"/>
      <c r="AH779" s="5"/>
      <c r="AI779" s="5"/>
      <c r="AJ779" s="5"/>
      <c r="AK779" s="5"/>
      <c r="AL779" s="5"/>
      <c r="AM779" s="5"/>
      <c r="AN779" s="5"/>
      <c r="AO779" s="5"/>
      <c r="AP779" s="5"/>
    </row>
    <row r="780" spans="2:42" ht="30" x14ac:dyDescent="0.25">
      <c r="B780" s="24" t="s">
        <v>67</v>
      </c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5"/>
      <c r="AH780" s="5"/>
      <c r="AI780" s="5"/>
      <c r="AJ780" s="5"/>
      <c r="AK780" s="5"/>
      <c r="AL780" s="5"/>
      <c r="AM780" s="5"/>
      <c r="AN780" s="5"/>
      <c r="AO780" s="5"/>
      <c r="AP780" s="5"/>
    </row>
    <row r="781" spans="2:42" ht="15" x14ac:dyDescent="0.25">
      <c r="B781" s="23" t="s">
        <v>68</v>
      </c>
      <c r="C781" s="19">
        <f t="shared" ref="C781" si="1356">C782+C783+C784</f>
        <v>0</v>
      </c>
      <c r="D781" s="19">
        <f t="shared" ref="D781:Q781" si="1357">D782+D783+D784</f>
        <v>0</v>
      </c>
      <c r="E781" s="19">
        <f t="shared" si="1357"/>
        <v>0</v>
      </c>
      <c r="F781" s="19">
        <f t="shared" si="1357"/>
        <v>0</v>
      </c>
      <c r="G781" s="19">
        <f t="shared" si="1357"/>
        <v>0</v>
      </c>
      <c r="H781" s="19">
        <f t="shared" si="1357"/>
        <v>0</v>
      </c>
      <c r="I781" s="19">
        <f t="shared" si="1357"/>
        <v>0</v>
      </c>
      <c r="J781" s="19">
        <f t="shared" si="1357"/>
        <v>0</v>
      </c>
      <c r="K781" s="19">
        <f t="shared" si="1357"/>
        <v>0</v>
      </c>
      <c r="L781" s="19">
        <f t="shared" si="1357"/>
        <v>0</v>
      </c>
      <c r="M781" s="19">
        <f t="shared" si="1357"/>
        <v>0</v>
      </c>
      <c r="N781" s="19">
        <f t="shared" si="1357"/>
        <v>0</v>
      </c>
      <c r="O781" s="19">
        <f t="shared" si="1357"/>
        <v>0</v>
      </c>
      <c r="P781" s="19">
        <f t="shared" si="1357"/>
        <v>0</v>
      </c>
      <c r="Q781" s="19">
        <f t="shared" si="1357"/>
        <v>0</v>
      </c>
      <c r="R781" s="19">
        <f t="shared" ref="R781:AF781" si="1358">R782+R783+R784</f>
        <v>0</v>
      </c>
      <c r="S781" s="19">
        <f t="shared" si="1358"/>
        <v>0</v>
      </c>
      <c r="T781" s="19">
        <f t="shared" si="1358"/>
        <v>0</v>
      </c>
      <c r="U781" s="19">
        <f t="shared" si="1358"/>
        <v>0</v>
      </c>
      <c r="V781" s="19">
        <f t="shared" si="1358"/>
        <v>0</v>
      </c>
      <c r="W781" s="19">
        <f t="shared" si="1358"/>
        <v>0</v>
      </c>
      <c r="X781" s="19">
        <f t="shared" si="1358"/>
        <v>0</v>
      </c>
      <c r="Y781" s="19">
        <f t="shared" si="1358"/>
        <v>0</v>
      </c>
      <c r="Z781" s="19">
        <f t="shared" si="1358"/>
        <v>0</v>
      </c>
      <c r="AA781" s="19">
        <f t="shared" si="1358"/>
        <v>0</v>
      </c>
      <c r="AB781" s="19">
        <f t="shared" si="1358"/>
        <v>0</v>
      </c>
      <c r="AC781" s="19">
        <f t="shared" si="1358"/>
        <v>0</v>
      </c>
      <c r="AD781" s="19">
        <f t="shared" si="1358"/>
        <v>0</v>
      </c>
      <c r="AE781" s="19">
        <f t="shared" si="1358"/>
        <v>0</v>
      </c>
      <c r="AF781" s="19">
        <f t="shared" si="1358"/>
        <v>0</v>
      </c>
      <c r="AG781" s="5"/>
      <c r="AH781" s="5"/>
      <c r="AI781" s="5"/>
      <c r="AJ781" s="5"/>
      <c r="AK781" s="5"/>
      <c r="AL781" s="5"/>
      <c r="AM781" s="5"/>
      <c r="AN781" s="5"/>
      <c r="AO781" s="5"/>
      <c r="AP781" s="5"/>
    </row>
    <row r="782" spans="2:42" s="3" customFormat="1" ht="15" x14ac:dyDescent="0.25">
      <c r="B782" s="8" t="s">
        <v>69</v>
      </c>
      <c r="C782" s="16">
        <f t="shared" ref="C782:Q782" si="1359">C556+C669</f>
        <v>0</v>
      </c>
      <c r="D782" s="16">
        <f t="shared" si="1359"/>
        <v>0</v>
      </c>
      <c r="E782" s="16">
        <f t="shared" si="1359"/>
        <v>0</v>
      </c>
      <c r="F782" s="16">
        <f t="shared" si="1359"/>
        <v>0</v>
      </c>
      <c r="G782" s="16">
        <f t="shared" si="1359"/>
        <v>0</v>
      </c>
      <c r="H782" s="16">
        <f t="shared" si="1359"/>
        <v>0</v>
      </c>
      <c r="I782" s="16">
        <f t="shared" si="1359"/>
        <v>0</v>
      </c>
      <c r="J782" s="16">
        <f t="shared" si="1359"/>
        <v>0</v>
      </c>
      <c r="K782" s="16">
        <f t="shared" si="1359"/>
        <v>0</v>
      </c>
      <c r="L782" s="16">
        <f t="shared" si="1359"/>
        <v>0</v>
      </c>
      <c r="M782" s="16">
        <f t="shared" si="1359"/>
        <v>0</v>
      </c>
      <c r="N782" s="16">
        <f t="shared" si="1359"/>
        <v>0</v>
      </c>
      <c r="O782" s="16">
        <f t="shared" si="1359"/>
        <v>0</v>
      </c>
      <c r="P782" s="16">
        <f t="shared" si="1359"/>
        <v>0</v>
      </c>
      <c r="Q782" s="16">
        <f t="shared" si="1359"/>
        <v>0</v>
      </c>
      <c r="R782" s="16">
        <f t="shared" ref="R782:AF782" si="1360">R556+R669</f>
        <v>0</v>
      </c>
      <c r="S782" s="16">
        <f t="shared" si="1360"/>
        <v>0</v>
      </c>
      <c r="T782" s="16">
        <f t="shared" si="1360"/>
        <v>0</v>
      </c>
      <c r="U782" s="16">
        <f t="shared" si="1360"/>
        <v>0</v>
      </c>
      <c r="V782" s="16">
        <f t="shared" si="1360"/>
        <v>0</v>
      </c>
      <c r="W782" s="16">
        <f t="shared" si="1360"/>
        <v>0</v>
      </c>
      <c r="X782" s="16">
        <f t="shared" si="1360"/>
        <v>0</v>
      </c>
      <c r="Y782" s="16">
        <f t="shared" si="1360"/>
        <v>0</v>
      </c>
      <c r="Z782" s="16">
        <f t="shared" si="1360"/>
        <v>0</v>
      </c>
      <c r="AA782" s="16">
        <f t="shared" si="1360"/>
        <v>0</v>
      </c>
      <c r="AB782" s="16">
        <f t="shared" si="1360"/>
        <v>0</v>
      </c>
      <c r="AC782" s="16">
        <f t="shared" si="1360"/>
        <v>0</v>
      </c>
      <c r="AD782" s="16">
        <f t="shared" si="1360"/>
        <v>0</v>
      </c>
      <c r="AE782" s="16">
        <f t="shared" si="1360"/>
        <v>0</v>
      </c>
      <c r="AF782" s="16">
        <f t="shared" si="1360"/>
        <v>0</v>
      </c>
      <c r="AG782" s="5"/>
      <c r="AH782" s="5"/>
      <c r="AI782" s="5"/>
      <c r="AJ782" s="5"/>
      <c r="AK782" s="5"/>
      <c r="AL782" s="5"/>
      <c r="AM782" s="5"/>
      <c r="AN782" s="5"/>
      <c r="AO782" s="5"/>
      <c r="AP782" s="5"/>
    </row>
    <row r="783" spans="2:42" s="3" customFormat="1" ht="30" x14ac:dyDescent="0.25">
      <c r="B783" s="8" t="s">
        <v>70</v>
      </c>
      <c r="C783" s="16">
        <f t="shared" ref="C783:Q783" si="1361">C557+C670</f>
        <v>0</v>
      </c>
      <c r="D783" s="16">
        <f t="shared" si="1361"/>
        <v>0</v>
      </c>
      <c r="E783" s="16">
        <f t="shared" si="1361"/>
        <v>0</v>
      </c>
      <c r="F783" s="16">
        <f t="shared" si="1361"/>
        <v>0</v>
      </c>
      <c r="G783" s="16">
        <f t="shared" si="1361"/>
        <v>0</v>
      </c>
      <c r="H783" s="16">
        <f t="shared" si="1361"/>
        <v>0</v>
      </c>
      <c r="I783" s="16">
        <f t="shared" si="1361"/>
        <v>0</v>
      </c>
      <c r="J783" s="16">
        <f t="shared" si="1361"/>
        <v>0</v>
      </c>
      <c r="K783" s="16">
        <f t="shared" si="1361"/>
        <v>0</v>
      </c>
      <c r="L783" s="16">
        <f t="shared" si="1361"/>
        <v>0</v>
      </c>
      <c r="M783" s="16">
        <f t="shared" si="1361"/>
        <v>0</v>
      </c>
      <c r="N783" s="16">
        <f t="shared" si="1361"/>
        <v>0</v>
      </c>
      <c r="O783" s="16">
        <f t="shared" si="1361"/>
        <v>0</v>
      </c>
      <c r="P783" s="16">
        <f t="shared" si="1361"/>
        <v>0</v>
      </c>
      <c r="Q783" s="16">
        <f t="shared" si="1361"/>
        <v>0</v>
      </c>
      <c r="R783" s="16">
        <f t="shared" ref="R783:AF783" si="1362">R557+R670</f>
        <v>0</v>
      </c>
      <c r="S783" s="16">
        <f t="shared" si="1362"/>
        <v>0</v>
      </c>
      <c r="T783" s="16">
        <f t="shared" si="1362"/>
        <v>0</v>
      </c>
      <c r="U783" s="16">
        <f t="shared" si="1362"/>
        <v>0</v>
      </c>
      <c r="V783" s="16">
        <f t="shared" si="1362"/>
        <v>0</v>
      </c>
      <c r="W783" s="16">
        <f t="shared" si="1362"/>
        <v>0</v>
      </c>
      <c r="X783" s="16">
        <f t="shared" si="1362"/>
        <v>0</v>
      </c>
      <c r="Y783" s="16">
        <f t="shared" si="1362"/>
        <v>0</v>
      </c>
      <c r="Z783" s="16">
        <f t="shared" si="1362"/>
        <v>0</v>
      </c>
      <c r="AA783" s="16">
        <f t="shared" si="1362"/>
        <v>0</v>
      </c>
      <c r="AB783" s="16">
        <f t="shared" si="1362"/>
        <v>0</v>
      </c>
      <c r="AC783" s="16">
        <f t="shared" si="1362"/>
        <v>0</v>
      </c>
      <c r="AD783" s="16">
        <f t="shared" si="1362"/>
        <v>0</v>
      </c>
      <c r="AE783" s="16">
        <f t="shared" si="1362"/>
        <v>0</v>
      </c>
      <c r="AF783" s="16">
        <f t="shared" si="1362"/>
        <v>0</v>
      </c>
      <c r="AG783" s="5"/>
      <c r="AH783" s="5"/>
      <c r="AI783" s="5"/>
      <c r="AJ783" s="5"/>
      <c r="AK783" s="5"/>
      <c r="AL783" s="5"/>
      <c r="AM783" s="5"/>
      <c r="AN783" s="5"/>
      <c r="AO783" s="5"/>
      <c r="AP783" s="5"/>
    </row>
    <row r="784" spans="2:42" s="3" customFormat="1" ht="30" x14ac:dyDescent="0.25">
      <c r="B784" s="8" t="s">
        <v>71</v>
      </c>
      <c r="C784" s="16">
        <f t="shared" ref="C784:Q784" si="1363">C558+C671</f>
        <v>0</v>
      </c>
      <c r="D784" s="16">
        <f t="shared" si="1363"/>
        <v>0</v>
      </c>
      <c r="E784" s="16">
        <f t="shared" si="1363"/>
        <v>0</v>
      </c>
      <c r="F784" s="16">
        <f t="shared" si="1363"/>
        <v>0</v>
      </c>
      <c r="G784" s="16">
        <f t="shared" si="1363"/>
        <v>0</v>
      </c>
      <c r="H784" s="16">
        <f t="shared" si="1363"/>
        <v>0</v>
      </c>
      <c r="I784" s="16">
        <f t="shared" si="1363"/>
        <v>0</v>
      </c>
      <c r="J784" s="16">
        <f t="shared" si="1363"/>
        <v>0</v>
      </c>
      <c r="K784" s="16">
        <f t="shared" si="1363"/>
        <v>0</v>
      </c>
      <c r="L784" s="16">
        <f t="shared" si="1363"/>
        <v>0</v>
      </c>
      <c r="M784" s="16">
        <f t="shared" si="1363"/>
        <v>0</v>
      </c>
      <c r="N784" s="16">
        <f t="shared" si="1363"/>
        <v>0</v>
      </c>
      <c r="O784" s="16">
        <f t="shared" si="1363"/>
        <v>0</v>
      </c>
      <c r="P784" s="16">
        <f t="shared" si="1363"/>
        <v>0</v>
      </c>
      <c r="Q784" s="16">
        <f t="shared" si="1363"/>
        <v>0</v>
      </c>
      <c r="R784" s="16">
        <f t="shared" ref="R784:AF784" si="1364">R558+R671</f>
        <v>0</v>
      </c>
      <c r="S784" s="16">
        <f t="shared" si="1364"/>
        <v>0</v>
      </c>
      <c r="T784" s="16">
        <f t="shared" si="1364"/>
        <v>0</v>
      </c>
      <c r="U784" s="16">
        <f t="shared" si="1364"/>
        <v>0</v>
      </c>
      <c r="V784" s="16">
        <f t="shared" si="1364"/>
        <v>0</v>
      </c>
      <c r="W784" s="16">
        <f t="shared" si="1364"/>
        <v>0</v>
      </c>
      <c r="X784" s="16">
        <f t="shared" si="1364"/>
        <v>0</v>
      </c>
      <c r="Y784" s="16">
        <f t="shared" si="1364"/>
        <v>0</v>
      </c>
      <c r="Z784" s="16">
        <f t="shared" si="1364"/>
        <v>0</v>
      </c>
      <c r="AA784" s="16">
        <f t="shared" si="1364"/>
        <v>0</v>
      </c>
      <c r="AB784" s="16">
        <f t="shared" si="1364"/>
        <v>0</v>
      </c>
      <c r="AC784" s="16">
        <f t="shared" si="1364"/>
        <v>0</v>
      </c>
      <c r="AD784" s="16">
        <f t="shared" si="1364"/>
        <v>0</v>
      </c>
      <c r="AE784" s="16">
        <f t="shared" si="1364"/>
        <v>0</v>
      </c>
      <c r="AF784" s="16">
        <f t="shared" si="1364"/>
        <v>0</v>
      </c>
      <c r="AG784" s="5"/>
      <c r="AH784" s="5"/>
      <c r="AI784" s="5"/>
      <c r="AJ784" s="5"/>
      <c r="AK784" s="5"/>
      <c r="AL784" s="5"/>
      <c r="AM784" s="5"/>
      <c r="AN784" s="5"/>
      <c r="AO784" s="5"/>
      <c r="AP784" s="5"/>
    </row>
    <row r="785" spans="2:42" ht="15" x14ac:dyDescent="0.25">
      <c r="B785" s="23" t="s">
        <v>72</v>
      </c>
      <c r="C785" s="19">
        <f t="shared" ref="C785" si="1365">C786+C787</f>
        <v>3900000</v>
      </c>
      <c r="D785" s="19">
        <f t="shared" ref="D785:Q785" si="1366">D786+D787</f>
        <v>3900000</v>
      </c>
      <c r="E785" s="19">
        <f t="shared" si="1366"/>
        <v>3900000</v>
      </c>
      <c r="F785" s="19">
        <f t="shared" si="1366"/>
        <v>3900000</v>
      </c>
      <c r="G785" s="19">
        <f t="shared" si="1366"/>
        <v>3900000</v>
      </c>
      <c r="H785" s="19">
        <f t="shared" si="1366"/>
        <v>3900000</v>
      </c>
      <c r="I785" s="19">
        <f t="shared" si="1366"/>
        <v>3900000</v>
      </c>
      <c r="J785" s="19">
        <f t="shared" si="1366"/>
        <v>3900000</v>
      </c>
      <c r="K785" s="19">
        <f t="shared" si="1366"/>
        <v>3900000</v>
      </c>
      <c r="L785" s="19">
        <f t="shared" si="1366"/>
        <v>3900000</v>
      </c>
      <c r="M785" s="19">
        <f t="shared" si="1366"/>
        <v>3900000</v>
      </c>
      <c r="N785" s="19">
        <f t="shared" si="1366"/>
        <v>3900000</v>
      </c>
      <c r="O785" s="19">
        <f t="shared" si="1366"/>
        <v>3900000</v>
      </c>
      <c r="P785" s="19">
        <f t="shared" si="1366"/>
        <v>3900000</v>
      </c>
      <c r="Q785" s="19">
        <f t="shared" si="1366"/>
        <v>3900000</v>
      </c>
      <c r="R785" s="19">
        <f t="shared" ref="R785:AF785" si="1367">R786+R787</f>
        <v>3900000</v>
      </c>
      <c r="S785" s="19">
        <f t="shared" si="1367"/>
        <v>3900000</v>
      </c>
      <c r="T785" s="19">
        <f t="shared" si="1367"/>
        <v>3900000</v>
      </c>
      <c r="U785" s="19">
        <f t="shared" si="1367"/>
        <v>3900000</v>
      </c>
      <c r="V785" s="19">
        <f t="shared" si="1367"/>
        <v>3900000</v>
      </c>
      <c r="W785" s="19">
        <f t="shared" si="1367"/>
        <v>3900000</v>
      </c>
      <c r="X785" s="19">
        <f t="shared" si="1367"/>
        <v>3900000</v>
      </c>
      <c r="Y785" s="19">
        <f t="shared" si="1367"/>
        <v>3900000</v>
      </c>
      <c r="Z785" s="19">
        <f t="shared" si="1367"/>
        <v>3900000</v>
      </c>
      <c r="AA785" s="19">
        <f t="shared" si="1367"/>
        <v>3900000</v>
      </c>
      <c r="AB785" s="19">
        <f t="shared" si="1367"/>
        <v>3900000</v>
      </c>
      <c r="AC785" s="19">
        <f t="shared" si="1367"/>
        <v>3900000</v>
      </c>
      <c r="AD785" s="19">
        <f t="shared" si="1367"/>
        <v>3900000</v>
      </c>
      <c r="AE785" s="19">
        <f t="shared" si="1367"/>
        <v>3900000</v>
      </c>
      <c r="AF785" s="19">
        <f t="shared" si="1367"/>
        <v>3900000</v>
      </c>
      <c r="AG785" s="5"/>
      <c r="AH785" s="5"/>
      <c r="AI785" s="5"/>
      <c r="AJ785" s="5"/>
      <c r="AK785" s="5"/>
      <c r="AL785" s="5"/>
      <c r="AM785" s="5"/>
      <c r="AN785" s="5"/>
      <c r="AO785" s="5"/>
      <c r="AP785" s="5"/>
    </row>
    <row r="786" spans="2:42" s="3" customFormat="1" ht="15" x14ac:dyDescent="0.25">
      <c r="B786" s="8" t="s">
        <v>73</v>
      </c>
      <c r="C786" s="16">
        <f t="shared" ref="C786:Q786" si="1368">C560+C673</f>
        <v>3900000</v>
      </c>
      <c r="D786" s="16">
        <f t="shared" si="1368"/>
        <v>3900000</v>
      </c>
      <c r="E786" s="16">
        <f t="shared" si="1368"/>
        <v>3900000</v>
      </c>
      <c r="F786" s="16">
        <f t="shared" si="1368"/>
        <v>3900000</v>
      </c>
      <c r="G786" s="16">
        <f t="shared" si="1368"/>
        <v>3900000</v>
      </c>
      <c r="H786" s="16">
        <f t="shared" si="1368"/>
        <v>3900000</v>
      </c>
      <c r="I786" s="16">
        <f t="shared" si="1368"/>
        <v>3900000</v>
      </c>
      <c r="J786" s="16">
        <f t="shared" si="1368"/>
        <v>3900000</v>
      </c>
      <c r="K786" s="16">
        <f t="shared" si="1368"/>
        <v>3900000</v>
      </c>
      <c r="L786" s="16">
        <f t="shared" si="1368"/>
        <v>3900000</v>
      </c>
      <c r="M786" s="16">
        <f t="shared" si="1368"/>
        <v>3900000</v>
      </c>
      <c r="N786" s="16">
        <f t="shared" si="1368"/>
        <v>3900000</v>
      </c>
      <c r="O786" s="16">
        <f t="shared" si="1368"/>
        <v>3900000</v>
      </c>
      <c r="P786" s="16">
        <f t="shared" si="1368"/>
        <v>3900000</v>
      </c>
      <c r="Q786" s="16">
        <f t="shared" si="1368"/>
        <v>3900000</v>
      </c>
      <c r="R786" s="16">
        <f t="shared" ref="R786:AF786" si="1369">R560+R673</f>
        <v>3900000</v>
      </c>
      <c r="S786" s="16">
        <f t="shared" si="1369"/>
        <v>3900000</v>
      </c>
      <c r="T786" s="16">
        <f t="shared" si="1369"/>
        <v>3900000</v>
      </c>
      <c r="U786" s="16">
        <f t="shared" si="1369"/>
        <v>3900000</v>
      </c>
      <c r="V786" s="16">
        <f t="shared" si="1369"/>
        <v>3900000</v>
      </c>
      <c r="W786" s="16">
        <f t="shared" si="1369"/>
        <v>3900000</v>
      </c>
      <c r="X786" s="16">
        <f t="shared" si="1369"/>
        <v>3900000</v>
      </c>
      <c r="Y786" s="16">
        <f t="shared" si="1369"/>
        <v>3900000</v>
      </c>
      <c r="Z786" s="16">
        <f t="shared" si="1369"/>
        <v>3900000</v>
      </c>
      <c r="AA786" s="16">
        <f t="shared" si="1369"/>
        <v>3900000</v>
      </c>
      <c r="AB786" s="16">
        <f t="shared" si="1369"/>
        <v>3900000</v>
      </c>
      <c r="AC786" s="16">
        <f t="shared" si="1369"/>
        <v>3900000</v>
      </c>
      <c r="AD786" s="16">
        <f t="shared" si="1369"/>
        <v>3900000</v>
      </c>
      <c r="AE786" s="16">
        <f t="shared" si="1369"/>
        <v>3900000</v>
      </c>
      <c r="AF786" s="16">
        <f t="shared" si="1369"/>
        <v>3900000</v>
      </c>
      <c r="AG786" s="5"/>
      <c r="AH786" s="5"/>
      <c r="AI786" s="5"/>
      <c r="AJ786" s="5"/>
      <c r="AK786" s="5"/>
      <c r="AL786" s="5"/>
      <c r="AM786" s="5"/>
      <c r="AN786" s="5"/>
      <c r="AO786" s="5"/>
      <c r="AP786" s="5"/>
    </row>
    <row r="787" spans="2:42" s="3" customFormat="1" ht="30" x14ac:dyDescent="0.25">
      <c r="B787" s="8" t="s">
        <v>74</v>
      </c>
      <c r="C787" s="16">
        <f t="shared" ref="C787:Q787" si="1370">C561+C674</f>
        <v>0</v>
      </c>
      <c r="D787" s="16">
        <f t="shared" si="1370"/>
        <v>0</v>
      </c>
      <c r="E787" s="16">
        <f t="shared" si="1370"/>
        <v>0</v>
      </c>
      <c r="F787" s="16">
        <f t="shared" si="1370"/>
        <v>0</v>
      </c>
      <c r="G787" s="16">
        <f t="shared" si="1370"/>
        <v>0</v>
      </c>
      <c r="H787" s="16">
        <f t="shared" si="1370"/>
        <v>0</v>
      </c>
      <c r="I787" s="16">
        <f t="shared" si="1370"/>
        <v>0</v>
      </c>
      <c r="J787" s="16">
        <f t="shared" si="1370"/>
        <v>0</v>
      </c>
      <c r="K787" s="16">
        <f t="shared" si="1370"/>
        <v>0</v>
      </c>
      <c r="L787" s="16">
        <f t="shared" si="1370"/>
        <v>0</v>
      </c>
      <c r="M787" s="16">
        <f t="shared" si="1370"/>
        <v>0</v>
      </c>
      <c r="N787" s="16">
        <f t="shared" si="1370"/>
        <v>0</v>
      </c>
      <c r="O787" s="16">
        <f t="shared" si="1370"/>
        <v>0</v>
      </c>
      <c r="P787" s="16">
        <f t="shared" si="1370"/>
        <v>0</v>
      </c>
      <c r="Q787" s="16">
        <f t="shared" si="1370"/>
        <v>0</v>
      </c>
      <c r="R787" s="16">
        <f t="shared" ref="R787:AF787" si="1371">R561+R674</f>
        <v>0</v>
      </c>
      <c r="S787" s="16">
        <f t="shared" si="1371"/>
        <v>0</v>
      </c>
      <c r="T787" s="16">
        <f t="shared" si="1371"/>
        <v>0</v>
      </c>
      <c r="U787" s="16">
        <f t="shared" si="1371"/>
        <v>0</v>
      </c>
      <c r="V787" s="16">
        <f t="shared" si="1371"/>
        <v>0</v>
      </c>
      <c r="W787" s="16">
        <f t="shared" si="1371"/>
        <v>0</v>
      </c>
      <c r="X787" s="16">
        <f t="shared" si="1371"/>
        <v>0</v>
      </c>
      <c r="Y787" s="16">
        <f t="shared" si="1371"/>
        <v>0</v>
      </c>
      <c r="Z787" s="16">
        <f t="shared" si="1371"/>
        <v>0</v>
      </c>
      <c r="AA787" s="16">
        <f t="shared" si="1371"/>
        <v>0</v>
      </c>
      <c r="AB787" s="16">
        <f t="shared" si="1371"/>
        <v>0</v>
      </c>
      <c r="AC787" s="16">
        <f t="shared" si="1371"/>
        <v>0</v>
      </c>
      <c r="AD787" s="16">
        <f t="shared" si="1371"/>
        <v>0</v>
      </c>
      <c r="AE787" s="16">
        <f t="shared" si="1371"/>
        <v>0</v>
      </c>
      <c r="AF787" s="16">
        <f t="shared" si="1371"/>
        <v>0</v>
      </c>
      <c r="AG787" s="5"/>
      <c r="AH787" s="5"/>
      <c r="AI787" s="5"/>
      <c r="AJ787" s="5"/>
      <c r="AK787" s="5"/>
      <c r="AL787" s="5"/>
      <c r="AM787" s="5"/>
      <c r="AN787" s="5"/>
      <c r="AO787" s="5"/>
      <c r="AP787" s="5"/>
    </row>
    <row r="788" spans="2:42" ht="30" x14ac:dyDescent="0.25">
      <c r="B788" s="23" t="s">
        <v>75</v>
      </c>
      <c r="C788" s="19">
        <f t="shared" ref="C788:Q788" si="1372">C781-C785</f>
        <v>-3900000</v>
      </c>
      <c r="D788" s="19">
        <f t="shared" si="1372"/>
        <v>-3900000</v>
      </c>
      <c r="E788" s="19">
        <f t="shared" si="1372"/>
        <v>-3900000</v>
      </c>
      <c r="F788" s="19">
        <f t="shared" si="1372"/>
        <v>-3900000</v>
      </c>
      <c r="G788" s="19">
        <f t="shared" si="1372"/>
        <v>-3900000</v>
      </c>
      <c r="H788" s="19">
        <f t="shared" si="1372"/>
        <v>-3900000</v>
      </c>
      <c r="I788" s="19">
        <f t="shared" si="1372"/>
        <v>-3900000</v>
      </c>
      <c r="J788" s="19">
        <f t="shared" si="1372"/>
        <v>-3900000</v>
      </c>
      <c r="K788" s="19">
        <f t="shared" si="1372"/>
        <v>-3900000</v>
      </c>
      <c r="L788" s="19">
        <f t="shared" si="1372"/>
        <v>-3900000</v>
      </c>
      <c r="M788" s="19">
        <f t="shared" si="1372"/>
        <v>-3900000</v>
      </c>
      <c r="N788" s="19">
        <f t="shared" si="1372"/>
        <v>-3900000</v>
      </c>
      <c r="O788" s="19">
        <f t="shared" si="1372"/>
        <v>-3900000</v>
      </c>
      <c r="P788" s="19">
        <f t="shared" si="1372"/>
        <v>-3900000</v>
      </c>
      <c r="Q788" s="19">
        <f t="shared" si="1372"/>
        <v>-3900000</v>
      </c>
      <c r="R788" s="19">
        <f t="shared" ref="R788:AF788" si="1373">R781-R785</f>
        <v>-3900000</v>
      </c>
      <c r="S788" s="19">
        <f t="shared" si="1373"/>
        <v>-3900000</v>
      </c>
      <c r="T788" s="19">
        <f t="shared" si="1373"/>
        <v>-3900000</v>
      </c>
      <c r="U788" s="19">
        <f t="shared" si="1373"/>
        <v>-3900000</v>
      </c>
      <c r="V788" s="19">
        <f t="shared" si="1373"/>
        <v>-3900000</v>
      </c>
      <c r="W788" s="19">
        <f t="shared" si="1373"/>
        <v>-3900000</v>
      </c>
      <c r="X788" s="19">
        <f t="shared" si="1373"/>
        <v>-3900000</v>
      </c>
      <c r="Y788" s="19">
        <f t="shared" si="1373"/>
        <v>-3900000</v>
      </c>
      <c r="Z788" s="19">
        <f t="shared" si="1373"/>
        <v>-3900000</v>
      </c>
      <c r="AA788" s="19">
        <f t="shared" si="1373"/>
        <v>-3900000</v>
      </c>
      <c r="AB788" s="19">
        <f t="shared" si="1373"/>
        <v>-3900000</v>
      </c>
      <c r="AC788" s="19">
        <f t="shared" si="1373"/>
        <v>-3900000</v>
      </c>
      <c r="AD788" s="19">
        <f t="shared" si="1373"/>
        <v>-3900000</v>
      </c>
      <c r="AE788" s="19">
        <f t="shared" si="1373"/>
        <v>-3900000</v>
      </c>
      <c r="AF788" s="19">
        <f t="shared" si="1373"/>
        <v>-3900000</v>
      </c>
      <c r="AG788" s="5"/>
      <c r="AH788" s="5"/>
      <c r="AI788" s="5"/>
      <c r="AJ788" s="5"/>
      <c r="AK788" s="5"/>
      <c r="AL788" s="5"/>
      <c r="AM788" s="5"/>
      <c r="AN788" s="5"/>
      <c r="AO788" s="5"/>
      <c r="AP788" s="5"/>
    </row>
    <row r="789" spans="2:42" ht="30" x14ac:dyDescent="0.25">
      <c r="B789" s="24" t="s">
        <v>76</v>
      </c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5"/>
      <c r="AH789" s="5"/>
      <c r="AI789" s="5"/>
      <c r="AJ789" s="5"/>
      <c r="AK789" s="5"/>
      <c r="AL789" s="5"/>
      <c r="AM789" s="5"/>
      <c r="AN789" s="5"/>
      <c r="AO789" s="5"/>
      <c r="AP789" s="5"/>
    </row>
    <row r="790" spans="2:42" ht="15" x14ac:dyDescent="0.25">
      <c r="B790" s="23" t="s">
        <v>68</v>
      </c>
      <c r="C790" s="19">
        <f t="shared" ref="C790:Q790" si="1374">C791+C792+C793+C794</f>
        <v>0</v>
      </c>
      <c r="D790" s="19">
        <f t="shared" si="1374"/>
        <v>0</v>
      </c>
      <c r="E790" s="19">
        <f t="shared" si="1374"/>
        <v>0</v>
      </c>
      <c r="F790" s="19">
        <f t="shared" si="1374"/>
        <v>0</v>
      </c>
      <c r="G790" s="19">
        <f t="shared" si="1374"/>
        <v>0</v>
      </c>
      <c r="H790" s="19">
        <f t="shared" si="1374"/>
        <v>0</v>
      </c>
      <c r="I790" s="19">
        <f t="shared" si="1374"/>
        <v>0</v>
      </c>
      <c r="J790" s="19">
        <f t="shared" si="1374"/>
        <v>0</v>
      </c>
      <c r="K790" s="19">
        <f t="shared" si="1374"/>
        <v>0</v>
      </c>
      <c r="L790" s="19">
        <f t="shared" si="1374"/>
        <v>0</v>
      </c>
      <c r="M790" s="19">
        <f t="shared" si="1374"/>
        <v>0</v>
      </c>
      <c r="N790" s="19">
        <f t="shared" si="1374"/>
        <v>0</v>
      </c>
      <c r="O790" s="19">
        <f t="shared" si="1374"/>
        <v>0</v>
      </c>
      <c r="P790" s="19">
        <f t="shared" si="1374"/>
        <v>0</v>
      </c>
      <c r="Q790" s="19">
        <f t="shared" si="1374"/>
        <v>0</v>
      </c>
      <c r="R790" s="19">
        <f t="shared" ref="R790:AF790" si="1375">R791+R792+R793+R794</f>
        <v>0</v>
      </c>
      <c r="S790" s="19">
        <f t="shared" si="1375"/>
        <v>0</v>
      </c>
      <c r="T790" s="19">
        <f t="shared" si="1375"/>
        <v>0</v>
      </c>
      <c r="U790" s="19">
        <f t="shared" si="1375"/>
        <v>0</v>
      </c>
      <c r="V790" s="19">
        <f t="shared" si="1375"/>
        <v>0</v>
      </c>
      <c r="W790" s="19">
        <f t="shared" si="1375"/>
        <v>0</v>
      </c>
      <c r="X790" s="19">
        <f t="shared" si="1375"/>
        <v>0</v>
      </c>
      <c r="Y790" s="19">
        <f t="shared" si="1375"/>
        <v>0</v>
      </c>
      <c r="Z790" s="19">
        <f t="shared" si="1375"/>
        <v>0</v>
      </c>
      <c r="AA790" s="19">
        <f t="shared" si="1375"/>
        <v>0</v>
      </c>
      <c r="AB790" s="19">
        <f t="shared" si="1375"/>
        <v>0</v>
      </c>
      <c r="AC790" s="19">
        <f t="shared" si="1375"/>
        <v>0</v>
      </c>
      <c r="AD790" s="19">
        <f t="shared" si="1375"/>
        <v>0</v>
      </c>
      <c r="AE790" s="19">
        <f t="shared" si="1375"/>
        <v>0</v>
      </c>
      <c r="AF790" s="19">
        <f t="shared" si="1375"/>
        <v>0</v>
      </c>
      <c r="AG790" s="5"/>
      <c r="AH790" s="5"/>
      <c r="AI790" s="5"/>
      <c r="AJ790" s="5"/>
      <c r="AK790" s="5"/>
      <c r="AL790" s="5"/>
      <c r="AM790" s="5"/>
      <c r="AN790" s="5"/>
      <c r="AO790" s="5"/>
      <c r="AP790" s="5"/>
    </row>
    <row r="791" spans="2:42" s="3" customFormat="1" ht="30" x14ac:dyDescent="0.25">
      <c r="B791" s="8" t="s">
        <v>77</v>
      </c>
      <c r="C791" s="16">
        <f t="shared" ref="C791:Q791" si="1376">C565+C678</f>
        <v>0</v>
      </c>
      <c r="D791" s="16">
        <f t="shared" si="1376"/>
        <v>0</v>
      </c>
      <c r="E791" s="16">
        <f t="shared" si="1376"/>
        <v>0</v>
      </c>
      <c r="F791" s="16">
        <f t="shared" si="1376"/>
        <v>0</v>
      </c>
      <c r="G791" s="16">
        <f t="shared" si="1376"/>
        <v>0</v>
      </c>
      <c r="H791" s="16">
        <f t="shared" si="1376"/>
        <v>0</v>
      </c>
      <c r="I791" s="16">
        <f t="shared" si="1376"/>
        <v>0</v>
      </c>
      <c r="J791" s="16">
        <f t="shared" si="1376"/>
        <v>0</v>
      </c>
      <c r="K791" s="16">
        <f t="shared" si="1376"/>
        <v>0</v>
      </c>
      <c r="L791" s="16">
        <f t="shared" si="1376"/>
        <v>0</v>
      </c>
      <c r="M791" s="16">
        <f t="shared" si="1376"/>
        <v>0</v>
      </c>
      <c r="N791" s="16">
        <f t="shared" si="1376"/>
        <v>0</v>
      </c>
      <c r="O791" s="16">
        <f t="shared" si="1376"/>
        <v>0</v>
      </c>
      <c r="P791" s="16">
        <f t="shared" si="1376"/>
        <v>0</v>
      </c>
      <c r="Q791" s="16">
        <f t="shared" si="1376"/>
        <v>0</v>
      </c>
      <c r="R791" s="16">
        <f t="shared" ref="R791:AF791" si="1377">R565+R678</f>
        <v>0</v>
      </c>
      <c r="S791" s="16">
        <f t="shared" si="1377"/>
        <v>0</v>
      </c>
      <c r="T791" s="16">
        <f t="shared" si="1377"/>
        <v>0</v>
      </c>
      <c r="U791" s="16">
        <f t="shared" si="1377"/>
        <v>0</v>
      </c>
      <c r="V791" s="16">
        <f t="shared" si="1377"/>
        <v>0</v>
      </c>
      <c r="W791" s="16">
        <f t="shared" si="1377"/>
        <v>0</v>
      </c>
      <c r="X791" s="16">
        <f t="shared" si="1377"/>
        <v>0</v>
      </c>
      <c r="Y791" s="16">
        <f t="shared" si="1377"/>
        <v>0</v>
      </c>
      <c r="Z791" s="16">
        <f t="shared" si="1377"/>
        <v>0</v>
      </c>
      <c r="AA791" s="16">
        <f t="shared" si="1377"/>
        <v>0</v>
      </c>
      <c r="AB791" s="16">
        <f t="shared" si="1377"/>
        <v>0</v>
      </c>
      <c r="AC791" s="16">
        <f t="shared" si="1377"/>
        <v>0</v>
      </c>
      <c r="AD791" s="16">
        <f t="shared" si="1377"/>
        <v>0</v>
      </c>
      <c r="AE791" s="16">
        <f t="shared" si="1377"/>
        <v>0</v>
      </c>
      <c r="AF791" s="16">
        <f t="shared" si="1377"/>
        <v>0</v>
      </c>
      <c r="AG791" s="5"/>
      <c r="AH791" s="5"/>
      <c r="AI791" s="5"/>
      <c r="AJ791" s="5"/>
      <c r="AK791" s="5"/>
      <c r="AL791" s="5"/>
      <c r="AM791" s="5"/>
      <c r="AN791" s="5"/>
      <c r="AO791" s="5"/>
      <c r="AP791" s="5"/>
    </row>
    <row r="792" spans="2:42" s="3" customFormat="1" ht="15" x14ac:dyDescent="0.25">
      <c r="B792" s="8" t="s">
        <v>78</v>
      </c>
      <c r="C792" s="16">
        <f t="shared" ref="C792:Q792" si="1378">C566+C679</f>
        <v>0</v>
      </c>
      <c r="D792" s="16">
        <f t="shared" si="1378"/>
        <v>0</v>
      </c>
      <c r="E792" s="16">
        <f t="shared" si="1378"/>
        <v>0</v>
      </c>
      <c r="F792" s="16">
        <f t="shared" si="1378"/>
        <v>0</v>
      </c>
      <c r="G792" s="16">
        <f t="shared" si="1378"/>
        <v>0</v>
      </c>
      <c r="H792" s="16">
        <f t="shared" si="1378"/>
        <v>0</v>
      </c>
      <c r="I792" s="16">
        <f t="shared" si="1378"/>
        <v>0</v>
      </c>
      <c r="J792" s="16">
        <f t="shared" si="1378"/>
        <v>0</v>
      </c>
      <c r="K792" s="16">
        <f t="shared" si="1378"/>
        <v>0</v>
      </c>
      <c r="L792" s="16">
        <f t="shared" si="1378"/>
        <v>0</v>
      </c>
      <c r="M792" s="16">
        <f t="shared" si="1378"/>
        <v>0</v>
      </c>
      <c r="N792" s="16">
        <f t="shared" si="1378"/>
        <v>0</v>
      </c>
      <c r="O792" s="16">
        <f t="shared" si="1378"/>
        <v>0</v>
      </c>
      <c r="P792" s="16">
        <f t="shared" si="1378"/>
        <v>0</v>
      </c>
      <c r="Q792" s="16">
        <f t="shared" si="1378"/>
        <v>0</v>
      </c>
      <c r="R792" s="16">
        <f t="shared" ref="R792:AF792" si="1379">R566+R679</f>
        <v>0</v>
      </c>
      <c r="S792" s="16">
        <f t="shared" si="1379"/>
        <v>0</v>
      </c>
      <c r="T792" s="16">
        <f t="shared" si="1379"/>
        <v>0</v>
      </c>
      <c r="U792" s="16">
        <f t="shared" si="1379"/>
        <v>0</v>
      </c>
      <c r="V792" s="16">
        <f t="shared" si="1379"/>
        <v>0</v>
      </c>
      <c r="W792" s="16">
        <f t="shared" si="1379"/>
        <v>0</v>
      </c>
      <c r="X792" s="16">
        <f t="shared" si="1379"/>
        <v>0</v>
      </c>
      <c r="Y792" s="16">
        <f t="shared" si="1379"/>
        <v>0</v>
      </c>
      <c r="Z792" s="16">
        <f t="shared" si="1379"/>
        <v>0</v>
      </c>
      <c r="AA792" s="16">
        <f t="shared" si="1379"/>
        <v>0</v>
      </c>
      <c r="AB792" s="16">
        <f t="shared" si="1379"/>
        <v>0</v>
      </c>
      <c r="AC792" s="16">
        <f t="shared" si="1379"/>
        <v>0</v>
      </c>
      <c r="AD792" s="16">
        <f t="shared" si="1379"/>
        <v>0</v>
      </c>
      <c r="AE792" s="16">
        <f t="shared" si="1379"/>
        <v>0</v>
      </c>
      <c r="AF792" s="16">
        <f t="shared" si="1379"/>
        <v>0</v>
      </c>
      <c r="AG792" s="5"/>
      <c r="AH792" s="5"/>
      <c r="AI792" s="5"/>
      <c r="AJ792" s="5"/>
      <c r="AK792" s="5"/>
      <c r="AL792" s="5"/>
      <c r="AM792" s="5"/>
      <c r="AN792" s="5"/>
      <c r="AO792" s="5"/>
      <c r="AP792" s="5"/>
    </row>
    <row r="793" spans="2:42" s="3" customFormat="1" ht="30" x14ac:dyDescent="0.25">
      <c r="B793" s="8" t="s">
        <v>79</v>
      </c>
      <c r="C793" s="16">
        <f t="shared" ref="C793:Q793" si="1380">C567+C680</f>
        <v>0</v>
      </c>
      <c r="D793" s="16">
        <f t="shared" si="1380"/>
        <v>0</v>
      </c>
      <c r="E793" s="16">
        <f t="shared" si="1380"/>
        <v>0</v>
      </c>
      <c r="F793" s="16">
        <f t="shared" si="1380"/>
        <v>0</v>
      </c>
      <c r="G793" s="16">
        <f t="shared" si="1380"/>
        <v>0</v>
      </c>
      <c r="H793" s="16">
        <f t="shared" si="1380"/>
        <v>0</v>
      </c>
      <c r="I793" s="16">
        <f t="shared" si="1380"/>
        <v>0</v>
      </c>
      <c r="J793" s="16">
        <f t="shared" si="1380"/>
        <v>0</v>
      </c>
      <c r="K793" s="16">
        <f t="shared" si="1380"/>
        <v>0</v>
      </c>
      <c r="L793" s="16">
        <f t="shared" si="1380"/>
        <v>0</v>
      </c>
      <c r="M793" s="16">
        <f t="shared" si="1380"/>
        <v>0</v>
      </c>
      <c r="N793" s="16">
        <f t="shared" si="1380"/>
        <v>0</v>
      </c>
      <c r="O793" s="16">
        <f t="shared" si="1380"/>
        <v>0</v>
      </c>
      <c r="P793" s="16">
        <f t="shared" si="1380"/>
        <v>0</v>
      </c>
      <c r="Q793" s="16">
        <f t="shared" si="1380"/>
        <v>0</v>
      </c>
      <c r="R793" s="16">
        <f t="shared" ref="R793:AF793" si="1381">R567+R680</f>
        <v>0</v>
      </c>
      <c r="S793" s="16">
        <f t="shared" si="1381"/>
        <v>0</v>
      </c>
      <c r="T793" s="16">
        <f t="shared" si="1381"/>
        <v>0</v>
      </c>
      <c r="U793" s="16">
        <f t="shared" si="1381"/>
        <v>0</v>
      </c>
      <c r="V793" s="16">
        <f t="shared" si="1381"/>
        <v>0</v>
      </c>
      <c r="W793" s="16">
        <f t="shared" si="1381"/>
        <v>0</v>
      </c>
      <c r="X793" s="16">
        <f t="shared" si="1381"/>
        <v>0</v>
      </c>
      <c r="Y793" s="16">
        <f t="shared" si="1381"/>
        <v>0</v>
      </c>
      <c r="Z793" s="16">
        <f t="shared" si="1381"/>
        <v>0</v>
      </c>
      <c r="AA793" s="16">
        <f t="shared" si="1381"/>
        <v>0</v>
      </c>
      <c r="AB793" s="16">
        <f t="shared" si="1381"/>
        <v>0</v>
      </c>
      <c r="AC793" s="16">
        <f t="shared" si="1381"/>
        <v>0</v>
      </c>
      <c r="AD793" s="16">
        <f t="shared" si="1381"/>
        <v>0</v>
      </c>
      <c r="AE793" s="16">
        <f t="shared" si="1381"/>
        <v>0</v>
      </c>
      <c r="AF793" s="16">
        <f t="shared" si="1381"/>
        <v>0</v>
      </c>
      <c r="AG793" s="5"/>
      <c r="AH793" s="5"/>
      <c r="AI793" s="5"/>
      <c r="AJ793" s="5"/>
      <c r="AK793" s="5"/>
      <c r="AL793" s="5"/>
      <c r="AM793" s="5"/>
      <c r="AN793" s="5"/>
      <c r="AO793" s="5"/>
      <c r="AP793" s="5"/>
    </row>
    <row r="794" spans="2:42" s="3" customFormat="1" ht="15" x14ac:dyDescent="0.25">
      <c r="B794" s="8" t="s">
        <v>121</v>
      </c>
      <c r="C794" s="16">
        <f t="shared" ref="C794:Q794" si="1382">C568+C681</f>
        <v>0</v>
      </c>
      <c r="D794" s="16">
        <f t="shared" si="1382"/>
        <v>0</v>
      </c>
      <c r="E794" s="16">
        <f t="shared" si="1382"/>
        <v>0</v>
      </c>
      <c r="F794" s="16">
        <f t="shared" si="1382"/>
        <v>0</v>
      </c>
      <c r="G794" s="16">
        <f t="shared" si="1382"/>
        <v>0</v>
      </c>
      <c r="H794" s="16">
        <f t="shared" si="1382"/>
        <v>0</v>
      </c>
      <c r="I794" s="16">
        <f t="shared" si="1382"/>
        <v>0</v>
      </c>
      <c r="J794" s="16">
        <f t="shared" si="1382"/>
        <v>0</v>
      </c>
      <c r="K794" s="16">
        <f t="shared" si="1382"/>
        <v>0</v>
      </c>
      <c r="L794" s="16">
        <f t="shared" si="1382"/>
        <v>0</v>
      </c>
      <c r="M794" s="16">
        <f t="shared" si="1382"/>
        <v>0</v>
      </c>
      <c r="N794" s="16">
        <f t="shared" si="1382"/>
        <v>0</v>
      </c>
      <c r="O794" s="16">
        <f t="shared" si="1382"/>
        <v>0</v>
      </c>
      <c r="P794" s="16">
        <f t="shared" si="1382"/>
        <v>0</v>
      </c>
      <c r="Q794" s="16">
        <f t="shared" si="1382"/>
        <v>0</v>
      </c>
      <c r="R794" s="16">
        <f t="shared" ref="R794:AF794" si="1383">R568+R681</f>
        <v>0</v>
      </c>
      <c r="S794" s="16">
        <f t="shared" si="1383"/>
        <v>0</v>
      </c>
      <c r="T794" s="16">
        <f t="shared" si="1383"/>
        <v>0</v>
      </c>
      <c r="U794" s="16">
        <f t="shared" si="1383"/>
        <v>0</v>
      </c>
      <c r="V794" s="16">
        <f t="shared" si="1383"/>
        <v>0</v>
      </c>
      <c r="W794" s="16">
        <f t="shared" si="1383"/>
        <v>0</v>
      </c>
      <c r="X794" s="16">
        <f t="shared" si="1383"/>
        <v>0</v>
      </c>
      <c r="Y794" s="16">
        <f t="shared" si="1383"/>
        <v>0</v>
      </c>
      <c r="Z794" s="16">
        <f t="shared" si="1383"/>
        <v>0</v>
      </c>
      <c r="AA794" s="16">
        <f t="shared" si="1383"/>
        <v>0</v>
      </c>
      <c r="AB794" s="16">
        <f t="shared" si="1383"/>
        <v>0</v>
      </c>
      <c r="AC794" s="16">
        <f t="shared" si="1383"/>
        <v>0</v>
      </c>
      <c r="AD794" s="16">
        <f t="shared" si="1383"/>
        <v>0</v>
      </c>
      <c r="AE794" s="16">
        <f t="shared" si="1383"/>
        <v>0</v>
      </c>
      <c r="AF794" s="16">
        <f t="shared" si="1383"/>
        <v>0</v>
      </c>
      <c r="AG794" s="5"/>
      <c r="AH794" s="5"/>
      <c r="AI794" s="5"/>
      <c r="AJ794" s="5"/>
      <c r="AK794" s="5"/>
      <c r="AL794" s="5"/>
      <c r="AM794" s="5"/>
      <c r="AN794" s="5"/>
      <c r="AO794" s="5"/>
      <c r="AP794" s="5"/>
    </row>
    <row r="795" spans="2:42" s="3" customFormat="1" ht="15" x14ac:dyDescent="0.25">
      <c r="B795" s="8" t="s">
        <v>72</v>
      </c>
      <c r="C795" s="16">
        <f t="shared" ref="C795" si="1384">C796+C797+C798+C799+C800+C801</f>
        <v>0</v>
      </c>
      <c r="D795" s="16">
        <f t="shared" ref="D795:Q795" si="1385">D796+D797+D798+D799+D800+D801</f>
        <v>0</v>
      </c>
      <c r="E795" s="16">
        <f t="shared" si="1385"/>
        <v>0</v>
      </c>
      <c r="F795" s="16">
        <f t="shared" si="1385"/>
        <v>0</v>
      </c>
      <c r="G795" s="16">
        <f t="shared" si="1385"/>
        <v>0</v>
      </c>
      <c r="H795" s="16">
        <f t="shared" si="1385"/>
        <v>0</v>
      </c>
      <c r="I795" s="16">
        <f t="shared" si="1385"/>
        <v>0</v>
      </c>
      <c r="J795" s="16">
        <f t="shared" si="1385"/>
        <v>0</v>
      </c>
      <c r="K795" s="16">
        <f t="shared" si="1385"/>
        <v>0</v>
      </c>
      <c r="L795" s="16">
        <f t="shared" si="1385"/>
        <v>0</v>
      </c>
      <c r="M795" s="16">
        <f t="shared" si="1385"/>
        <v>0</v>
      </c>
      <c r="N795" s="16">
        <f t="shared" si="1385"/>
        <v>0</v>
      </c>
      <c r="O795" s="16">
        <f t="shared" si="1385"/>
        <v>0</v>
      </c>
      <c r="P795" s="16">
        <f t="shared" si="1385"/>
        <v>0</v>
      </c>
      <c r="Q795" s="16">
        <f t="shared" si="1385"/>
        <v>0</v>
      </c>
      <c r="R795" s="16">
        <f t="shared" ref="R795:AF795" si="1386">R796+R797+R798+R799+R800+R801</f>
        <v>0</v>
      </c>
      <c r="S795" s="16">
        <f t="shared" si="1386"/>
        <v>0</v>
      </c>
      <c r="T795" s="16">
        <f t="shared" si="1386"/>
        <v>0</v>
      </c>
      <c r="U795" s="16">
        <f t="shared" si="1386"/>
        <v>0</v>
      </c>
      <c r="V795" s="16">
        <f t="shared" si="1386"/>
        <v>0</v>
      </c>
      <c r="W795" s="16">
        <f t="shared" si="1386"/>
        <v>0</v>
      </c>
      <c r="X795" s="16">
        <f t="shared" si="1386"/>
        <v>0</v>
      </c>
      <c r="Y795" s="16">
        <f t="shared" si="1386"/>
        <v>0</v>
      </c>
      <c r="Z795" s="16">
        <f t="shared" si="1386"/>
        <v>0</v>
      </c>
      <c r="AA795" s="16">
        <f t="shared" si="1386"/>
        <v>0</v>
      </c>
      <c r="AB795" s="16">
        <f t="shared" si="1386"/>
        <v>0</v>
      </c>
      <c r="AC795" s="16">
        <f t="shared" si="1386"/>
        <v>0</v>
      </c>
      <c r="AD795" s="16">
        <f t="shared" si="1386"/>
        <v>0</v>
      </c>
      <c r="AE795" s="16">
        <f t="shared" si="1386"/>
        <v>0</v>
      </c>
      <c r="AF795" s="16">
        <f t="shared" si="1386"/>
        <v>0</v>
      </c>
      <c r="AG795" s="5"/>
      <c r="AH795" s="5"/>
      <c r="AI795" s="5"/>
      <c r="AJ795" s="5"/>
      <c r="AK795" s="5"/>
      <c r="AL795" s="5"/>
      <c r="AM795" s="5"/>
      <c r="AN795" s="5"/>
      <c r="AO795" s="5"/>
      <c r="AP795" s="5"/>
    </row>
    <row r="796" spans="2:42" s="3" customFormat="1" ht="30" x14ac:dyDescent="0.25">
      <c r="B796" s="8" t="s">
        <v>80</v>
      </c>
      <c r="C796" s="16">
        <f t="shared" ref="C796:Q796" si="1387">C570+C683</f>
        <v>0</v>
      </c>
      <c r="D796" s="16">
        <f t="shared" si="1387"/>
        <v>0</v>
      </c>
      <c r="E796" s="16">
        <f t="shared" si="1387"/>
        <v>0</v>
      </c>
      <c r="F796" s="16">
        <f t="shared" si="1387"/>
        <v>0</v>
      </c>
      <c r="G796" s="16">
        <f t="shared" si="1387"/>
        <v>0</v>
      </c>
      <c r="H796" s="16">
        <f t="shared" si="1387"/>
        <v>0</v>
      </c>
      <c r="I796" s="16">
        <f t="shared" si="1387"/>
        <v>0</v>
      </c>
      <c r="J796" s="16">
        <f t="shared" si="1387"/>
        <v>0</v>
      </c>
      <c r="K796" s="16">
        <f t="shared" si="1387"/>
        <v>0</v>
      </c>
      <c r="L796" s="16">
        <f t="shared" si="1387"/>
        <v>0</v>
      </c>
      <c r="M796" s="16">
        <f t="shared" si="1387"/>
        <v>0</v>
      </c>
      <c r="N796" s="16">
        <f t="shared" si="1387"/>
        <v>0</v>
      </c>
      <c r="O796" s="16">
        <f t="shared" si="1387"/>
        <v>0</v>
      </c>
      <c r="P796" s="16">
        <f t="shared" si="1387"/>
        <v>0</v>
      </c>
      <c r="Q796" s="16">
        <f t="shared" si="1387"/>
        <v>0</v>
      </c>
      <c r="R796" s="16">
        <f t="shared" ref="R796:AF796" si="1388">R570+R683</f>
        <v>0</v>
      </c>
      <c r="S796" s="16">
        <f t="shared" si="1388"/>
        <v>0</v>
      </c>
      <c r="T796" s="16">
        <f t="shared" si="1388"/>
        <v>0</v>
      </c>
      <c r="U796" s="16">
        <f t="shared" si="1388"/>
        <v>0</v>
      </c>
      <c r="V796" s="16">
        <f t="shared" si="1388"/>
        <v>0</v>
      </c>
      <c r="W796" s="16">
        <f t="shared" si="1388"/>
        <v>0</v>
      </c>
      <c r="X796" s="16">
        <f t="shared" si="1388"/>
        <v>0</v>
      </c>
      <c r="Y796" s="16">
        <f t="shared" si="1388"/>
        <v>0</v>
      </c>
      <c r="Z796" s="16">
        <f t="shared" si="1388"/>
        <v>0</v>
      </c>
      <c r="AA796" s="16">
        <f t="shared" si="1388"/>
        <v>0</v>
      </c>
      <c r="AB796" s="16">
        <f t="shared" si="1388"/>
        <v>0</v>
      </c>
      <c r="AC796" s="16">
        <f t="shared" si="1388"/>
        <v>0</v>
      </c>
      <c r="AD796" s="16">
        <f t="shared" si="1388"/>
        <v>0</v>
      </c>
      <c r="AE796" s="16">
        <f t="shared" si="1388"/>
        <v>0</v>
      </c>
      <c r="AF796" s="16">
        <f t="shared" si="1388"/>
        <v>0</v>
      </c>
      <c r="AG796" s="5"/>
      <c r="AH796" s="5"/>
      <c r="AI796" s="5"/>
      <c r="AJ796" s="5"/>
      <c r="AK796" s="5"/>
      <c r="AL796" s="5"/>
      <c r="AM796" s="5"/>
      <c r="AN796" s="5"/>
      <c r="AO796" s="5"/>
      <c r="AP796" s="5"/>
    </row>
    <row r="797" spans="2:42" s="3" customFormat="1" ht="30" x14ac:dyDescent="0.25">
      <c r="B797" s="8" t="s">
        <v>81</v>
      </c>
      <c r="C797" s="16">
        <f t="shared" ref="C797:Q797" si="1389">C571+C684</f>
        <v>0</v>
      </c>
      <c r="D797" s="16">
        <f t="shared" si="1389"/>
        <v>0</v>
      </c>
      <c r="E797" s="16">
        <f t="shared" si="1389"/>
        <v>0</v>
      </c>
      <c r="F797" s="16">
        <f t="shared" si="1389"/>
        <v>0</v>
      </c>
      <c r="G797" s="16">
        <f t="shared" si="1389"/>
        <v>0</v>
      </c>
      <c r="H797" s="16">
        <f t="shared" si="1389"/>
        <v>0</v>
      </c>
      <c r="I797" s="16">
        <f t="shared" si="1389"/>
        <v>0</v>
      </c>
      <c r="J797" s="16">
        <f t="shared" si="1389"/>
        <v>0</v>
      </c>
      <c r="K797" s="16">
        <f t="shared" si="1389"/>
        <v>0</v>
      </c>
      <c r="L797" s="16">
        <f t="shared" si="1389"/>
        <v>0</v>
      </c>
      <c r="M797" s="16">
        <f t="shared" si="1389"/>
        <v>0</v>
      </c>
      <c r="N797" s="16">
        <f t="shared" si="1389"/>
        <v>0</v>
      </c>
      <c r="O797" s="16">
        <f t="shared" si="1389"/>
        <v>0</v>
      </c>
      <c r="P797" s="16">
        <f t="shared" si="1389"/>
        <v>0</v>
      </c>
      <c r="Q797" s="16">
        <f t="shared" si="1389"/>
        <v>0</v>
      </c>
      <c r="R797" s="16">
        <f t="shared" ref="R797:AF797" si="1390">R571+R684</f>
        <v>0</v>
      </c>
      <c r="S797" s="16">
        <f t="shared" si="1390"/>
        <v>0</v>
      </c>
      <c r="T797" s="16">
        <f t="shared" si="1390"/>
        <v>0</v>
      </c>
      <c r="U797" s="16">
        <f t="shared" si="1390"/>
        <v>0</v>
      </c>
      <c r="V797" s="16">
        <f t="shared" si="1390"/>
        <v>0</v>
      </c>
      <c r="W797" s="16">
        <f t="shared" si="1390"/>
        <v>0</v>
      </c>
      <c r="X797" s="16">
        <f t="shared" si="1390"/>
        <v>0</v>
      </c>
      <c r="Y797" s="16">
        <f t="shared" si="1390"/>
        <v>0</v>
      </c>
      <c r="Z797" s="16">
        <f t="shared" si="1390"/>
        <v>0</v>
      </c>
      <c r="AA797" s="16">
        <f t="shared" si="1390"/>
        <v>0</v>
      </c>
      <c r="AB797" s="16">
        <f t="shared" si="1390"/>
        <v>0</v>
      </c>
      <c r="AC797" s="16">
        <f t="shared" si="1390"/>
        <v>0</v>
      </c>
      <c r="AD797" s="16">
        <f t="shared" si="1390"/>
        <v>0</v>
      </c>
      <c r="AE797" s="16">
        <f t="shared" si="1390"/>
        <v>0</v>
      </c>
      <c r="AF797" s="16">
        <f t="shared" si="1390"/>
        <v>0</v>
      </c>
      <c r="AG797" s="5"/>
      <c r="AH797" s="5"/>
      <c r="AI797" s="5"/>
      <c r="AJ797" s="5"/>
      <c r="AK797" s="5"/>
      <c r="AL797" s="5"/>
      <c r="AM797" s="5"/>
      <c r="AN797" s="5"/>
      <c r="AO797" s="5"/>
      <c r="AP797" s="5"/>
    </row>
    <row r="798" spans="2:42" s="3" customFormat="1" ht="15" x14ac:dyDescent="0.25">
      <c r="B798" s="8" t="s">
        <v>82</v>
      </c>
      <c r="C798" s="16">
        <f t="shared" ref="C798:Q798" si="1391">C572+C685</f>
        <v>0</v>
      </c>
      <c r="D798" s="16">
        <f t="shared" si="1391"/>
        <v>0</v>
      </c>
      <c r="E798" s="16">
        <f t="shared" si="1391"/>
        <v>0</v>
      </c>
      <c r="F798" s="16">
        <f t="shared" si="1391"/>
        <v>0</v>
      </c>
      <c r="G798" s="16">
        <f t="shared" si="1391"/>
        <v>0</v>
      </c>
      <c r="H798" s="16">
        <f t="shared" si="1391"/>
        <v>0</v>
      </c>
      <c r="I798" s="16">
        <f t="shared" si="1391"/>
        <v>0</v>
      </c>
      <c r="J798" s="16">
        <f t="shared" si="1391"/>
        <v>0</v>
      </c>
      <c r="K798" s="16">
        <f t="shared" si="1391"/>
        <v>0</v>
      </c>
      <c r="L798" s="16">
        <f t="shared" si="1391"/>
        <v>0</v>
      </c>
      <c r="M798" s="16">
        <f t="shared" si="1391"/>
        <v>0</v>
      </c>
      <c r="N798" s="16">
        <f t="shared" si="1391"/>
        <v>0</v>
      </c>
      <c r="O798" s="16">
        <f t="shared" si="1391"/>
        <v>0</v>
      </c>
      <c r="P798" s="16">
        <f t="shared" si="1391"/>
        <v>0</v>
      </c>
      <c r="Q798" s="16">
        <f t="shared" si="1391"/>
        <v>0</v>
      </c>
      <c r="R798" s="16">
        <f t="shared" ref="R798:AF798" si="1392">R572+R685</f>
        <v>0</v>
      </c>
      <c r="S798" s="16">
        <f t="shared" si="1392"/>
        <v>0</v>
      </c>
      <c r="T798" s="16">
        <f t="shared" si="1392"/>
        <v>0</v>
      </c>
      <c r="U798" s="16">
        <f t="shared" si="1392"/>
        <v>0</v>
      </c>
      <c r="V798" s="16">
        <f t="shared" si="1392"/>
        <v>0</v>
      </c>
      <c r="W798" s="16">
        <f t="shared" si="1392"/>
        <v>0</v>
      </c>
      <c r="X798" s="16">
        <f t="shared" si="1392"/>
        <v>0</v>
      </c>
      <c r="Y798" s="16">
        <f t="shared" si="1392"/>
        <v>0</v>
      </c>
      <c r="Z798" s="16">
        <f t="shared" si="1392"/>
        <v>0</v>
      </c>
      <c r="AA798" s="16">
        <f t="shared" si="1392"/>
        <v>0</v>
      </c>
      <c r="AB798" s="16">
        <f t="shared" si="1392"/>
        <v>0</v>
      </c>
      <c r="AC798" s="16">
        <f t="shared" si="1392"/>
        <v>0</v>
      </c>
      <c r="AD798" s="16">
        <f t="shared" si="1392"/>
        <v>0</v>
      </c>
      <c r="AE798" s="16">
        <f t="shared" si="1392"/>
        <v>0</v>
      </c>
      <c r="AF798" s="16">
        <f t="shared" si="1392"/>
        <v>0</v>
      </c>
      <c r="AG798" s="5"/>
      <c r="AH798" s="5"/>
      <c r="AI798" s="5"/>
      <c r="AJ798" s="5"/>
      <c r="AK798" s="5"/>
      <c r="AL798" s="5"/>
      <c r="AM798" s="5"/>
      <c r="AN798" s="5"/>
      <c r="AO798" s="5"/>
      <c r="AP798" s="5"/>
    </row>
    <row r="799" spans="2:42" s="3" customFormat="1" ht="30" x14ac:dyDescent="0.25">
      <c r="B799" s="8" t="s">
        <v>83</v>
      </c>
      <c r="C799" s="16">
        <f t="shared" ref="C799:Q799" si="1393">C573+C686</f>
        <v>0</v>
      </c>
      <c r="D799" s="16">
        <f t="shared" si="1393"/>
        <v>0</v>
      </c>
      <c r="E799" s="16">
        <f t="shared" si="1393"/>
        <v>0</v>
      </c>
      <c r="F799" s="16">
        <f t="shared" si="1393"/>
        <v>0</v>
      </c>
      <c r="G799" s="16">
        <f t="shared" si="1393"/>
        <v>0</v>
      </c>
      <c r="H799" s="16">
        <f t="shared" si="1393"/>
        <v>0</v>
      </c>
      <c r="I799" s="16">
        <f t="shared" si="1393"/>
        <v>0</v>
      </c>
      <c r="J799" s="16">
        <f t="shared" si="1393"/>
        <v>0</v>
      </c>
      <c r="K799" s="16">
        <f t="shared" si="1393"/>
        <v>0</v>
      </c>
      <c r="L799" s="16">
        <f t="shared" si="1393"/>
        <v>0</v>
      </c>
      <c r="M799" s="16">
        <f t="shared" si="1393"/>
        <v>0</v>
      </c>
      <c r="N799" s="16">
        <f t="shared" si="1393"/>
        <v>0</v>
      </c>
      <c r="O799" s="16">
        <f t="shared" si="1393"/>
        <v>0</v>
      </c>
      <c r="P799" s="16">
        <f t="shared" si="1393"/>
        <v>0</v>
      </c>
      <c r="Q799" s="16">
        <f t="shared" si="1393"/>
        <v>0</v>
      </c>
      <c r="R799" s="16">
        <f t="shared" ref="R799:AF799" si="1394">R573+R686</f>
        <v>0</v>
      </c>
      <c r="S799" s="16">
        <f t="shared" si="1394"/>
        <v>0</v>
      </c>
      <c r="T799" s="16">
        <f t="shared" si="1394"/>
        <v>0</v>
      </c>
      <c r="U799" s="16">
        <f t="shared" si="1394"/>
        <v>0</v>
      </c>
      <c r="V799" s="16">
        <f t="shared" si="1394"/>
        <v>0</v>
      </c>
      <c r="W799" s="16">
        <f t="shared" si="1394"/>
        <v>0</v>
      </c>
      <c r="X799" s="16">
        <f t="shared" si="1394"/>
        <v>0</v>
      </c>
      <c r="Y799" s="16">
        <f t="shared" si="1394"/>
        <v>0</v>
      </c>
      <c r="Z799" s="16">
        <f t="shared" si="1394"/>
        <v>0</v>
      </c>
      <c r="AA799" s="16">
        <f t="shared" si="1394"/>
        <v>0</v>
      </c>
      <c r="AB799" s="16">
        <f t="shared" si="1394"/>
        <v>0</v>
      </c>
      <c r="AC799" s="16">
        <f t="shared" si="1394"/>
        <v>0</v>
      </c>
      <c r="AD799" s="16">
        <f t="shared" si="1394"/>
        <v>0</v>
      </c>
      <c r="AE799" s="16">
        <f t="shared" si="1394"/>
        <v>0</v>
      </c>
      <c r="AF799" s="16">
        <f t="shared" si="1394"/>
        <v>0</v>
      </c>
      <c r="AG799" s="5"/>
      <c r="AH799" s="5"/>
      <c r="AI799" s="5"/>
      <c r="AJ799" s="5"/>
      <c r="AK799" s="5"/>
      <c r="AL799" s="5"/>
      <c r="AM799" s="5"/>
      <c r="AN799" s="5"/>
      <c r="AO799" s="5"/>
      <c r="AP799" s="5"/>
    </row>
    <row r="800" spans="2:42" s="3" customFormat="1" ht="30" x14ac:dyDescent="0.25">
      <c r="B800" s="8" t="s">
        <v>84</v>
      </c>
      <c r="C800" s="16">
        <f t="shared" ref="C800:Q800" si="1395">C574+C687</f>
        <v>0</v>
      </c>
      <c r="D800" s="16">
        <f t="shared" si="1395"/>
        <v>0</v>
      </c>
      <c r="E800" s="16">
        <f t="shared" si="1395"/>
        <v>0</v>
      </c>
      <c r="F800" s="16">
        <f t="shared" si="1395"/>
        <v>0</v>
      </c>
      <c r="G800" s="16">
        <f t="shared" si="1395"/>
        <v>0</v>
      </c>
      <c r="H800" s="16">
        <f t="shared" si="1395"/>
        <v>0</v>
      </c>
      <c r="I800" s="16">
        <f t="shared" si="1395"/>
        <v>0</v>
      </c>
      <c r="J800" s="16">
        <f t="shared" si="1395"/>
        <v>0</v>
      </c>
      <c r="K800" s="16">
        <f t="shared" si="1395"/>
        <v>0</v>
      </c>
      <c r="L800" s="16">
        <f t="shared" si="1395"/>
        <v>0</v>
      </c>
      <c r="M800" s="16">
        <f t="shared" si="1395"/>
        <v>0</v>
      </c>
      <c r="N800" s="16">
        <f t="shared" si="1395"/>
        <v>0</v>
      </c>
      <c r="O800" s="16">
        <f t="shared" si="1395"/>
        <v>0</v>
      </c>
      <c r="P800" s="16">
        <f t="shared" si="1395"/>
        <v>0</v>
      </c>
      <c r="Q800" s="16">
        <f t="shared" si="1395"/>
        <v>0</v>
      </c>
      <c r="R800" s="16">
        <f t="shared" ref="R800:AF800" si="1396">R574+R687</f>
        <v>0</v>
      </c>
      <c r="S800" s="16">
        <f t="shared" si="1396"/>
        <v>0</v>
      </c>
      <c r="T800" s="16">
        <f t="shared" si="1396"/>
        <v>0</v>
      </c>
      <c r="U800" s="16">
        <f t="shared" si="1396"/>
        <v>0</v>
      </c>
      <c r="V800" s="16">
        <f t="shared" si="1396"/>
        <v>0</v>
      </c>
      <c r="W800" s="16">
        <f t="shared" si="1396"/>
        <v>0</v>
      </c>
      <c r="X800" s="16">
        <f t="shared" si="1396"/>
        <v>0</v>
      </c>
      <c r="Y800" s="16">
        <f t="shared" si="1396"/>
        <v>0</v>
      </c>
      <c r="Z800" s="16">
        <f t="shared" si="1396"/>
        <v>0</v>
      </c>
      <c r="AA800" s="16">
        <f t="shared" si="1396"/>
        <v>0</v>
      </c>
      <c r="AB800" s="16">
        <f t="shared" si="1396"/>
        <v>0</v>
      </c>
      <c r="AC800" s="16">
        <f t="shared" si="1396"/>
        <v>0</v>
      </c>
      <c r="AD800" s="16">
        <f t="shared" si="1396"/>
        <v>0</v>
      </c>
      <c r="AE800" s="16">
        <f t="shared" si="1396"/>
        <v>0</v>
      </c>
      <c r="AF800" s="16">
        <f t="shared" si="1396"/>
        <v>0</v>
      </c>
      <c r="AG800" s="5"/>
      <c r="AH800" s="5"/>
      <c r="AI800" s="5"/>
      <c r="AJ800" s="5"/>
      <c r="AK800" s="5"/>
      <c r="AL800" s="5"/>
      <c r="AM800" s="5"/>
      <c r="AN800" s="5"/>
      <c r="AO800" s="5"/>
      <c r="AP800" s="5"/>
    </row>
    <row r="801" spans="2:42" s="3" customFormat="1" ht="15" x14ac:dyDescent="0.25">
      <c r="B801" s="8" t="s">
        <v>85</v>
      </c>
      <c r="C801" s="16">
        <f t="shared" ref="C801:Q801" si="1397">C575+C688</f>
        <v>0</v>
      </c>
      <c r="D801" s="16">
        <f t="shared" si="1397"/>
        <v>0</v>
      </c>
      <c r="E801" s="16">
        <f t="shared" si="1397"/>
        <v>0</v>
      </c>
      <c r="F801" s="16">
        <f t="shared" si="1397"/>
        <v>0</v>
      </c>
      <c r="G801" s="16">
        <f t="shared" si="1397"/>
        <v>0</v>
      </c>
      <c r="H801" s="16">
        <f t="shared" si="1397"/>
        <v>0</v>
      </c>
      <c r="I801" s="16">
        <f t="shared" si="1397"/>
        <v>0</v>
      </c>
      <c r="J801" s="16">
        <f t="shared" si="1397"/>
        <v>0</v>
      </c>
      <c r="K801" s="16">
        <f t="shared" si="1397"/>
        <v>0</v>
      </c>
      <c r="L801" s="16">
        <f t="shared" si="1397"/>
        <v>0</v>
      </c>
      <c r="M801" s="16">
        <f t="shared" si="1397"/>
        <v>0</v>
      </c>
      <c r="N801" s="16">
        <f t="shared" si="1397"/>
        <v>0</v>
      </c>
      <c r="O801" s="16">
        <f t="shared" si="1397"/>
        <v>0</v>
      </c>
      <c r="P801" s="16">
        <f t="shared" si="1397"/>
        <v>0</v>
      </c>
      <c r="Q801" s="16">
        <f t="shared" si="1397"/>
        <v>0</v>
      </c>
      <c r="R801" s="16">
        <f t="shared" ref="R801:AF801" si="1398">R575+R688</f>
        <v>0</v>
      </c>
      <c r="S801" s="16">
        <f t="shared" si="1398"/>
        <v>0</v>
      </c>
      <c r="T801" s="16">
        <f t="shared" si="1398"/>
        <v>0</v>
      </c>
      <c r="U801" s="16">
        <f t="shared" si="1398"/>
        <v>0</v>
      </c>
      <c r="V801" s="16">
        <f t="shared" si="1398"/>
        <v>0</v>
      </c>
      <c r="W801" s="16">
        <f t="shared" si="1398"/>
        <v>0</v>
      </c>
      <c r="X801" s="16">
        <f t="shared" si="1398"/>
        <v>0</v>
      </c>
      <c r="Y801" s="16">
        <f t="shared" si="1398"/>
        <v>0</v>
      </c>
      <c r="Z801" s="16">
        <f t="shared" si="1398"/>
        <v>0</v>
      </c>
      <c r="AA801" s="16">
        <f t="shared" si="1398"/>
        <v>0</v>
      </c>
      <c r="AB801" s="16">
        <f t="shared" si="1398"/>
        <v>0</v>
      </c>
      <c r="AC801" s="16">
        <f t="shared" si="1398"/>
        <v>0</v>
      </c>
      <c r="AD801" s="16">
        <f t="shared" si="1398"/>
        <v>0</v>
      </c>
      <c r="AE801" s="16">
        <f t="shared" si="1398"/>
        <v>0</v>
      </c>
      <c r="AF801" s="16">
        <f t="shared" si="1398"/>
        <v>0</v>
      </c>
      <c r="AG801" s="5"/>
      <c r="AH801" s="5"/>
      <c r="AI801" s="5"/>
      <c r="AJ801" s="5"/>
      <c r="AK801" s="5"/>
      <c r="AL801" s="5"/>
      <c r="AM801" s="5"/>
      <c r="AN801" s="5"/>
      <c r="AO801" s="5"/>
      <c r="AP801" s="5"/>
    </row>
    <row r="802" spans="2:42" ht="30" x14ac:dyDescent="0.25">
      <c r="B802" s="23" t="s">
        <v>86</v>
      </c>
      <c r="C802" s="19">
        <f t="shared" ref="C802:Q802" si="1399">C790-C795</f>
        <v>0</v>
      </c>
      <c r="D802" s="19">
        <f t="shared" si="1399"/>
        <v>0</v>
      </c>
      <c r="E802" s="19">
        <f t="shared" si="1399"/>
        <v>0</v>
      </c>
      <c r="F802" s="19">
        <f t="shared" si="1399"/>
        <v>0</v>
      </c>
      <c r="G802" s="19">
        <f t="shared" si="1399"/>
        <v>0</v>
      </c>
      <c r="H802" s="19">
        <f t="shared" si="1399"/>
        <v>0</v>
      </c>
      <c r="I802" s="19">
        <f t="shared" si="1399"/>
        <v>0</v>
      </c>
      <c r="J802" s="19">
        <f t="shared" si="1399"/>
        <v>0</v>
      </c>
      <c r="K802" s="19">
        <f t="shared" si="1399"/>
        <v>0</v>
      </c>
      <c r="L802" s="19">
        <f t="shared" si="1399"/>
        <v>0</v>
      </c>
      <c r="M802" s="19">
        <f t="shared" si="1399"/>
        <v>0</v>
      </c>
      <c r="N802" s="19">
        <f t="shared" si="1399"/>
        <v>0</v>
      </c>
      <c r="O802" s="19">
        <f t="shared" si="1399"/>
        <v>0</v>
      </c>
      <c r="P802" s="19">
        <f t="shared" si="1399"/>
        <v>0</v>
      </c>
      <c r="Q802" s="19">
        <f t="shared" si="1399"/>
        <v>0</v>
      </c>
      <c r="R802" s="19">
        <f t="shared" ref="R802:AF802" si="1400">R790-R795</f>
        <v>0</v>
      </c>
      <c r="S802" s="19">
        <f t="shared" si="1400"/>
        <v>0</v>
      </c>
      <c r="T802" s="19">
        <f t="shared" si="1400"/>
        <v>0</v>
      </c>
      <c r="U802" s="19">
        <f t="shared" si="1400"/>
        <v>0</v>
      </c>
      <c r="V802" s="19">
        <f t="shared" si="1400"/>
        <v>0</v>
      </c>
      <c r="W802" s="19">
        <f t="shared" si="1400"/>
        <v>0</v>
      </c>
      <c r="X802" s="19">
        <f t="shared" si="1400"/>
        <v>0</v>
      </c>
      <c r="Y802" s="19">
        <f t="shared" si="1400"/>
        <v>0</v>
      </c>
      <c r="Z802" s="19">
        <f t="shared" si="1400"/>
        <v>0</v>
      </c>
      <c r="AA802" s="19">
        <f t="shared" si="1400"/>
        <v>0</v>
      </c>
      <c r="AB802" s="19">
        <f t="shared" si="1400"/>
        <v>0</v>
      </c>
      <c r="AC802" s="19">
        <f t="shared" si="1400"/>
        <v>0</v>
      </c>
      <c r="AD802" s="19">
        <f t="shared" si="1400"/>
        <v>0</v>
      </c>
      <c r="AE802" s="19">
        <f t="shared" si="1400"/>
        <v>0</v>
      </c>
      <c r="AF802" s="19">
        <f t="shared" si="1400"/>
        <v>0</v>
      </c>
      <c r="AG802" s="5"/>
      <c r="AH802" s="5"/>
      <c r="AI802" s="5"/>
      <c r="AJ802" s="5"/>
      <c r="AK802" s="5"/>
      <c r="AL802" s="5"/>
      <c r="AM802" s="5"/>
      <c r="AN802" s="5"/>
      <c r="AO802" s="5"/>
      <c r="AP802" s="5"/>
    </row>
    <row r="803" spans="2:42" ht="30" x14ac:dyDescent="0.25">
      <c r="B803" s="23" t="s">
        <v>87</v>
      </c>
      <c r="C803" s="19">
        <f t="shared" ref="C803:Q803" si="1401">C779+C788+C802</f>
        <v>517492.82010309305</v>
      </c>
      <c r="D803" s="19">
        <f t="shared" si="1401"/>
        <v>870411.70374618843</v>
      </c>
      <c r="E803" s="19">
        <f t="shared" si="1401"/>
        <v>1247456.5561049804</v>
      </c>
      <c r="F803" s="19">
        <f t="shared" si="1401"/>
        <v>1704282.7329232283</v>
      </c>
      <c r="G803" s="19">
        <f t="shared" si="1401"/>
        <v>2133880.8677318776</v>
      </c>
      <c r="H803" s="19">
        <f t="shared" si="1401"/>
        <v>2527854.8890641779</v>
      </c>
      <c r="I803" s="19">
        <f t="shared" si="1401"/>
        <v>2911849.1856949273</v>
      </c>
      <c r="J803" s="19">
        <f t="shared" si="1401"/>
        <v>3216711.4143749718</v>
      </c>
      <c r="K803" s="19">
        <f t="shared" si="1401"/>
        <v>3466691.884052569</v>
      </c>
      <c r="L803" s="19">
        <f t="shared" si="1401"/>
        <v>3691665.0371173527</v>
      </c>
      <c r="M803" s="19">
        <f t="shared" si="1401"/>
        <v>3889079.7132999226</v>
      </c>
      <c r="N803" s="19">
        <f t="shared" si="1401"/>
        <v>4055919.6203304594</v>
      </c>
      <c r="O803" s="19">
        <f t="shared" si="1401"/>
        <v>4228115.7006259784</v>
      </c>
      <c r="P803" s="19">
        <f t="shared" si="1401"/>
        <v>4406276.6592451036</v>
      </c>
      <c r="Q803" s="19">
        <f t="shared" si="1401"/>
        <v>4549288.9824264292</v>
      </c>
      <c r="R803" s="19">
        <f t="shared" ref="R803:AF803" si="1402">R779+R788+R802</f>
        <v>4695838.6799325105</v>
      </c>
      <c r="S803" s="19">
        <f t="shared" si="1402"/>
        <v>4846490.284007648</v>
      </c>
      <c r="T803" s="19">
        <f t="shared" si="1402"/>
        <v>4956476.4158322886</v>
      </c>
      <c r="U803" s="19">
        <f t="shared" si="1402"/>
        <v>5067807.7907823138</v>
      </c>
      <c r="V803" s="19">
        <f t="shared" si="1402"/>
        <v>5133654.6873008125</v>
      </c>
      <c r="W803" s="19">
        <f t="shared" si="1402"/>
        <v>5149746.0767396595</v>
      </c>
      <c r="X803" s="19">
        <f t="shared" si="1402"/>
        <v>5162051.7503260076</v>
      </c>
      <c r="Y803" s="19">
        <f t="shared" si="1402"/>
        <v>5119894.5696149077</v>
      </c>
      <c r="Z803" s="19">
        <f t="shared" si="1402"/>
        <v>5071020.2491256483</v>
      </c>
      <c r="AA803" s="19">
        <f t="shared" si="1402"/>
        <v>5015704.1743053477</v>
      </c>
      <c r="AB803" s="19">
        <f t="shared" si="1402"/>
        <v>4898848.5811666138</v>
      </c>
      <c r="AC803" s="19">
        <f t="shared" si="1402"/>
        <v>4771722.5823313072</v>
      </c>
      <c r="AD803" s="19">
        <f t="shared" si="1402"/>
        <v>4634518.7130393144</v>
      </c>
      <c r="AE803" s="19">
        <f t="shared" si="1402"/>
        <v>4486801.1410456523</v>
      </c>
      <c r="AF803" s="19">
        <f t="shared" si="1402"/>
        <v>4328125.6711885417</v>
      </c>
      <c r="AG803" s="5"/>
      <c r="AH803" s="5"/>
      <c r="AI803" s="5"/>
      <c r="AJ803" s="5"/>
      <c r="AK803" s="5"/>
      <c r="AL803" s="5"/>
      <c r="AM803" s="5"/>
      <c r="AN803" s="5"/>
      <c r="AO803" s="5"/>
      <c r="AP803" s="5"/>
    </row>
    <row r="804" spans="2:42" ht="30" x14ac:dyDescent="0.25">
      <c r="B804" s="23" t="s">
        <v>88</v>
      </c>
      <c r="C804" s="19">
        <f>C578+C691</f>
        <v>9500000</v>
      </c>
      <c r="D804" s="19">
        <f>C805</f>
        <v>10017492.820103094</v>
      </c>
      <c r="E804" s="19">
        <f t="shared" ref="E804" si="1403">D805</f>
        <v>10887904.523849282</v>
      </c>
      <c r="F804" s="19">
        <f t="shared" ref="F804" si="1404">E805</f>
        <v>12135361.079954263</v>
      </c>
      <c r="G804" s="19">
        <f t="shared" ref="G804" si="1405">F805</f>
        <v>13839643.812877491</v>
      </c>
      <c r="H804" s="19">
        <f t="shared" ref="H804" si="1406">G805</f>
        <v>15973524.680609368</v>
      </c>
      <c r="I804" s="19">
        <f t="shared" ref="I804" si="1407">H805</f>
        <v>18501379.569673546</v>
      </c>
      <c r="J804" s="19">
        <f t="shared" ref="J804" si="1408">I805</f>
        <v>21413228.755368471</v>
      </c>
      <c r="K804" s="19">
        <f t="shared" ref="K804" si="1409">J805</f>
        <v>24629940.169743441</v>
      </c>
      <c r="L804" s="19">
        <f t="shared" ref="L804" si="1410">K805</f>
        <v>28096632.053796008</v>
      </c>
      <c r="M804" s="19">
        <f t="shared" ref="M804" si="1411">L805</f>
        <v>31788297.090913363</v>
      </c>
      <c r="N804" s="19">
        <f t="shared" ref="N804" si="1412">M805</f>
        <v>35677376.804213285</v>
      </c>
      <c r="O804" s="19">
        <f t="shared" ref="O804" si="1413">N805</f>
        <v>39733296.424543746</v>
      </c>
      <c r="P804" s="19">
        <f t="shared" ref="P804" si="1414">O805</f>
        <v>43961412.125169724</v>
      </c>
      <c r="Q804" s="19">
        <f t="shared" ref="Q804" si="1415">P805</f>
        <v>48367688.784414828</v>
      </c>
      <c r="R804" s="19">
        <f t="shared" ref="R804" si="1416">Q805</f>
        <v>52916977.766841255</v>
      </c>
      <c r="S804" s="19">
        <f t="shared" ref="S804" si="1417">R805</f>
        <v>57612816.446773767</v>
      </c>
      <c r="T804" s="19">
        <f t="shared" ref="T804" si="1418">S805</f>
        <v>62459306.730781414</v>
      </c>
      <c r="U804" s="19">
        <f t="shared" ref="U804" si="1419">T805</f>
        <v>67415783.146613702</v>
      </c>
      <c r="V804" s="19">
        <f t="shared" ref="V804" si="1420">U805</f>
        <v>72483590.93739602</v>
      </c>
      <c r="W804" s="19">
        <f t="shared" ref="W804" si="1421">V805</f>
        <v>77617245.624696836</v>
      </c>
      <c r="X804" s="19">
        <f t="shared" ref="X804" si="1422">W805</f>
        <v>82766991.70143649</v>
      </c>
      <c r="Y804" s="19">
        <f t="shared" ref="Y804" si="1423">X805</f>
        <v>87929043.451762497</v>
      </c>
      <c r="Z804" s="19">
        <f t="shared" ref="Z804" si="1424">Y805</f>
        <v>93048938.0213774</v>
      </c>
      <c r="AA804" s="19">
        <f t="shared" ref="AA804" si="1425">Z805</f>
        <v>98119958.270503044</v>
      </c>
      <c r="AB804" s="19">
        <f t="shared" ref="AB804" si="1426">AA805</f>
        <v>103135662.44480839</v>
      </c>
      <c r="AC804" s="19">
        <f t="shared" ref="AC804" si="1427">AB805</f>
        <v>108034511.025975</v>
      </c>
      <c r="AD804" s="19">
        <f t="shared" ref="AD804" si="1428">AC805</f>
        <v>112806233.60830632</v>
      </c>
      <c r="AE804" s="19">
        <f t="shared" ref="AE804" si="1429">AD805</f>
        <v>117440752.32134563</v>
      </c>
      <c r="AF804" s="19">
        <f t="shared" ref="AF804" si="1430">AE805</f>
        <v>121927553.46239129</v>
      </c>
      <c r="AG804" s="5"/>
      <c r="AH804" s="5"/>
      <c r="AI804" s="5"/>
      <c r="AJ804" s="5"/>
      <c r="AK804" s="5"/>
      <c r="AL804" s="5"/>
      <c r="AM804" s="5"/>
      <c r="AN804" s="5"/>
      <c r="AO804" s="5"/>
      <c r="AP804" s="5"/>
    </row>
    <row r="805" spans="2:42" ht="30" x14ac:dyDescent="0.25">
      <c r="B805" s="23" t="s">
        <v>89</v>
      </c>
      <c r="C805" s="19">
        <f t="shared" ref="C805:Q805" si="1431">C803+C804</f>
        <v>10017492.820103094</v>
      </c>
      <c r="D805" s="19">
        <f t="shared" si="1431"/>
        <v>10887904.523849282</v>
      </c>
      <c r="E805" s="19">
        <f t="shared" si="1431"/>
        <v>12135361.079954263</v>
      </c>
      <c r="F805" s="19">
        <f t="shared" si="1431"/>
        <v>13839643.812877491</v>
      </c>
      <c r="G805" s="19">
        <f t="shared" si="1431"/>
        <v>15973524.680609368</v>
      </c>
      <c r="H805" s="19">
        <f t="shared" si="1431"/>
        <v>18501379.569673546</v>
      </c>
      <c r="I805" s="19">
        <f t="shared" si="1431"/>
        <v>21413228.755368471</v>
      </c>
      <c r="J805" s="19">
        <f t="shared" si="1431"/>
        <v>24629940.169743441</v>
      </c>
      <c r="K805" s="19">
        <f t="shared" si="1431"/>
        <v>28096632.053796008</v>
      </c>
      <c r="L805" s="19">
        <f t="shared" si="1431"/>
        <v>31788297.090913363</v>
      </c>
      <c r="M805" s="19">
        <f t="shared" si="1431"/>
        <v>35677376.804213285</v>
      </c>
      <c r="N805" s="19">
        <f t="shared" si="1431"/>
        <v>39733296.424543746</v>
      </c>
      <c r="O805" s="19">
        <f t="shared" si="1431"/>
        <v>43961412.125169724</v>
      </c>
      <c r="P805" s="19">
        <f t="shared" si="1431"/>
        <v>48367688.784414828</v>
      </c>
      <c r="Q805" s="19">
        <f t="shared" si="1431"/>
        <v>52916977.766841255</v>
      </c>
      <c r="R805" s="19">
        <f t="shared" ref="R805:AF805" si="1432">R803+R804</f>
        <v>57612816.446773767</v>
      </c>
      <c r="S805" s="19">
        <f t="shared" si="1432"/>
        <v>62459306.730781414</v>
      </c>
      <c r="T805" s="19">
        <f t="shared" si="1432"/>
        <v>67415783.146613702</v>
      </c>
      <c r="U805" s="19">
        <f t="shared" si="1432"/>
        <v>72483590.93739602</v>
      </c>
      <c r="V805" s="19">
        <f t="shared" si="1432"/>
        <v>77617245.624696836</v>
      </c>
      <c r="W805" s="19">
        <f t="shared" si="1432"/>
        <v>82766991.70143649</v>
      </c>
      <c r="X805" s="19">
        <f t="shared" si="1432"/>
        <v>87929043.451762497</v>
      </c>
      <c r="Y805" s="19">
        <f t="shared" si="1432"/>
        <v>93048938.0213774</v>
      </c>
      <c r="Z805" s="19">
        <f t="shared" si="1432"/>
        <v>98119958.270503044</v>
      </c>
      <c r="AA805" s="19">
        <f t="shared" si="1432"/>
        <v>103135662.44480839</v>
      </c>
      <c r="AB805" s="19">
        <f t="shared" si="1432"/>
        <v>108034511.025975</v>
      </c>
      <c r="AC805" s="19">
        <f t="shared" si="1432"/>
        <v>112806233.60830632</v>
      </c>
      <c r="AD805" s="19">
        <f t="shared" si="1432"/>
        <v>117440752.32134563</v>
      </c>
      <c r="AE805" s="19">
        <f t="shared" si="1432"/>
        <v>121927553.46239129</v>
      </c>
      <c r="AF805" s="19">
        <f t="shared" si="1432"/>
        <v>126255679.13357984</v>
      </c>
      <c r="AG805" s="5"/>
      <c r="AH805" s="5"/>
      <c r="AI805" s="5"/>
      <c r="AJ805" s="5"/>
      <c r="AK805" s="5"/>
      <c r="AL805" s="5"/>
      <c r="AM805" s="5"/>
      <c r="AN805" s="5"/>
      <c r="AO805" s="5"/>
      <c r="AP805" s="5"/>
    </row>
    <row r="806" spans="2:42" ht="15" x14ac:dyDescent="0.25">
      <c r="B806" s="5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</row>
    <row r="807" spans="2:42" ht="30" x14ac:dyDescent="0.25">
      <c r="B807" s="32" t="s">
        <v>134</v>
      </c>
      <c r="C807" s="7" t="str">
        <f>założenia!C17</f>
        <v>Rok n
2015</v>
      </c>
      <c r="D807" s="7" t="str">
        <f>założenia!D17</f>
        <v>Rok n+1
2016</v>
      </c>
      <c r="E807" s="7" t="str">
        <f>założenia!E17</f>
        <v>Rok n+2
2017</v>
      </c>
      <c r="F807" s="7" t="str">
        <f>założenia!F17</f>
        <v>Rok n+3
2018</v>
      </c>
      <c r="G807" s="7" t="str">
        <f>założenia!G17</f>
        <v>Rok n+4
2019</v>
      </c>
      <c r="H807" s="7" t="str">
        <f>założenia!H17</f>
        <v>Rok n+5
2020</v>
      </c>
      <c r="I807" s="7" t="str">
        <f>założenia!I17</f>
        <v>Rok n+6
2021</v>
      </c>
      <c r="J807" s="7" t="str">
        <f>założenia!J17</f>
        <v>Rok n+7
2022</v>
      </c>
      <c r="K807" s="7" t="str">
        <f>założenia!K17</f>
        <v>Rok n+8
2023</v>
      </c>
      <c r="L807" s="7" t="str">
        <f>założenia!L17</f>
        <v>Rok n+9
2024</v>
      </c>
      <c r="M807" s="7" t="str">
        <f>założenia!M17</f>
        <v>Rok n+10
2025</v>
      </c>
      <c r="N807" s="7" t="str">
        <f>założenia!N17</f>
        <v>Rok n+11
2026</v>
      </c>
      <c r="O807" s="7" t="str">
        <f>założenia!O17</f>
        <v>Rok n+12
2027</v>
      </c>
      <c r="P807" s="7" t="str">
        <f>założenia!P17</f>
        <v>Rok n+13
2028</v>
      </c>
      <c r="Q807" s="7" t="str">
        <f>założenia!Q17</f>
        <v>Rok n+14
2029</v>
      </c>
      <c r="R807" s="7" t="str">
        <f>założenia!R17</f>
        <v>Rok n+15
2030</v>
      </c>
      <c r="S807" s="7" t="str">
        <f>założenia!S17</f>
        <v>Rok n+16
2031</v>
      </c>
      <c r="T807" s="7" t="str">
        <f>założenia!T17</f>
        <v>Rok n+17
2032</v>
      </c>
      <c r="U807" s="7" t="str">
        <f>założenia!U17</f>
        <v>Rok n+18
2033</v>
      </c>
      <c r="V807" s="7" t="str">
        <f>założenia!V17</f>
        <v>Rok n+19
2034</v>
      </c>
      <c r="W807" s="7" t="str">
        <f>założenia!W17</f>
        <v>Rok n+20
2035</v>
      </c>
      <c r="X807" s="7" t="str">
        <f>założenia!X17</f>
        <v>Rok n+21
2036</v>
      </c>
      <c r="Y807" s="7" t="str">
        <f>założenia!Y17</f>
        <v>Rok n+22
2037</v>
      </c>
      <c r="Z807" s="7" t="str">
        <f>założenia!Z17</f>
        <v>Rok n+23
2038</v>
      </c>
      <c r="AA807" s="7" t="str">
        <f>założenia!AA17</f>
        <v>Rok n+24
2039</v>
      </c>
      <c r="AB807" s="7" t="str">
        <f>założenia!AB17</f>
        <v>Rok n+25
2040</v>
      </c>
      <c r="AC807" s="7" t="str">
        <f>założenia!AC17</f>
        <v>Rok n+26
2041</v>
      </c>
      <c r="AD807" s="7" t="str">
        <f>założenia!AD17</f>
        <v>Rok n+27
2042</v>
      </c>
      <c r="AE807" s="7" t="str">
        <f>założenia!AE17</f>
        <v>Rok n+28
2043</v>
      </c>
      <c r="AF807" s="7" t="str">
        <f>założenia!AF17</f>
        <v>Rok n+29
2044</v>
      </c>
      <c r="AG807" s="5"/>
      <c r="AH807" s="5"/>
      <c r="AI807" s="5"/>
      <c r="AJ807" s="5"/>
      <c r="AK807" s="5"/>
      <c r="AL807" s="5"/>
      <c r="AM807" s="5"/>
      <c r="AN807" s="5"/>
      <c r="AO807" s="5"/>
      <c r="AP807" s="5"/>
    </row>
    <row r="808" spans="2:42" ht="30" x14ac:dyDescent="0.25">
      <c r="B808" s="39" t="s">
        <v>58</v>
      </c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5"/>
      <c r="AH808" s="5"/>
      <c r="AI808" s="5"/>
      <c r="AJ808" s="5"/>
      <c r="AK808" s="5"/>
      <c r="AL808" s="5"/>
      <c r="AM808" s="5"/>
      <c r="AN808" s="5"/>
      <c r="AO808" s="5"/>
      <c r="AP808" s="5"/>
    </row>
    <row r="809" spans="2:42" ht="15" x14ac:dyDescent="0.25">
      <c r="B809" s="23" t="s">
        <v>59</v>
      </c>
      <c r="C809" s="19">
        <f t="shared" ref="C809:Q809" si="1433">C583+C696</f>
        <v>228000</v>
      </c>
      <c r="D809" s="19">
        <f t="shared" si="1433"/>
        <v>582159</v>
      </c>
      <c r="E809" s="19">
        <f t="shared" si="1433"/>
        <v>997916.90800000005</v>
      </c>
      <c r="F809" s="19">
        <f t="shared" si="1433"/>
        <v>1455562.9080000001</v>
      </c>
      <c r="G809" s="19">
        <f t="shared" si="1433"/>
        <v>1885711.9080000001</v>
      </c>
      <c r="H809" s="19">
        <f t="shared" si="1433"/>
        <v>2279521.9079999998</v>
      </c>
      <c r="I809" s="19">
        <f t="shared" si="1433"/>
        <v>2663664.9079999998</v>
      </c>
      <c r="J809" s="19">
        <f t="shared" si="1433"/>
        <v>2967874.9079999998</v>
      </c>
      <c r="K809" s="19">
        <f t="shared" si="1433"/>
        <v>3217501.9079999998</v>
      </c>
      <c r="L809" s="19">
        <f t="shared" si="1433"/>
        <v>3442472.9079999998</v>
      </c>
      <c r="M809" s="19">
        <f t="shared" si="1433"/>
        <v>3639859.9079999998</v>
      </c>
      <c r="N809" s="19">
        <f t="shared" si="1433"/>
        <v>3806645.9079999998</v>
      </c>
      <c r="O809" s="19">
        <f t="shared" si="1433"/>
        <v>3979214.9079999998</v>
      </c>
      <c r="P809" s="19">
        <f t="shared" si="1433"/>
        <v>4157759.9079999998</v>
      </c>
      <c r="Q809" s="19">
        <f t="shared" si="1433"/>
        <v>4300686.9079999998</v>
      </c>
      <c r="R809" s="19">
        <f t="shared" ref="R809:AF809" si="1434">R583+R696</f>
        <v>4447615.9079999998</v>
      </c>
      <c r="S809" s="19">
        <f t="shared" si="1434"/>
        <v>4598657.9079999998</v>
      </c>
      <c r="T809" s="19">
        <f t="shared" si="1434"/>
        <v>4708523.9079999998</v>
      </c>
      <c r="U809" s="19">
        <f t="shared" si="1434"/>
        <v>4820239.9079999998</v>
      </c>
      <c r="V809" s="19">
        <f t="shared" si="1434"/>
        <v>4885931.9079999998</v>
      </c>
      <c r="W809" s="19">
        <f t="shared" si="1434"/>
        <v>4901835.9079999998</v>
      </c>
      <c r="X809" s="19">
        <f t="shared" si="1434"/>
        <v>4914500.9079999998</v>
      </c>
      <c r="Y809" s="19">
        <f t="shared" si="1434"/>
        <v>4872118.9079999998</v>
      </c>
      <c r="Z809" s="19">
        <f t="shared" si="1434"/>
        <v>4823593.9079999998</v>
      </c>
      <c r="AA809" s="19">
        <f t="shared" si="1434"/>
        <v>4768635.9079999998</v>
      </c>
      <c r="AB809" s="19">
        <f t="shared" si="1434"/>
        <v>4651509.9079999998</v>
      </c>
      <c r="AC809" s="19">
        <f t="shared" si="1434"/>
        <v>4524729.9079999998</v>
      </c>
      <c r="AD809" s="19">
        <f t="shared" si="1434"/>
        <v>4387879.9079999998</v>
      </c>
      <c r="AE809" s="19">
        <f t="shared" si="1434"/>
        <v>4240524.9079999998</v>
      </c>
      <c r="AF809" s="19">
        <f t="shared" si="1434"/>
        <v>4082219.9079999961</v>
      </c>
      <c r="AG809" s="5"/>
      <c r="AH809" s="5"/>
      <c r="AI809" s="5"/>
      <c r="AJ809" s="5"/>
      <c r="AK809" s="5"/>
      <c r="AL809" s="5"/>
      <c r="AM809" s="5"/>
      <c r="AN809" s="5"/>
      <c r="AO809" s="5"/>
      <c r="AP809" s="5"/>
    </row>
    <row r="810" spans="2:42" ht="15" x14ac:dyDescent="0.25">
      <c r="B810" s="23" t="s">
        <v>60</v>
      </c>
      <c r="C810" s="19">
        <f t="shared" ref="C810" si="1435">C811+C812+C813+C814+C815</f>
        <v>4189492.8201030931</v>
      </c>
      <c r="D810" s="19">
        <f t="shared" ref="D810:Q810" si="1436">D811+D812+D813+D814+D815</f>
        <v>4188252.7037461884</v>
      </c>
      <c r="E810" s="19">
        <f t="shared" si="1436"/>
        <v>4286173.2383111669</v>
      </c>
      <c r="F810" s="19">
        <f t="shared" si="1436"/>
        <v>4285710.8249232275</v>
      </c>
      <c r="G810" s="19">
        <f t="shared" si="1436"/>
        <v>4285159.9597318778</v>
      </c>
      <c r="H810" s="19">
        <f t="shared" si="1436"/>
        <v>4285323.9810641771</v>
      </c>
      <c r="I810" s="19">
        <f t="shared" si="1436"/>
        <v>4285175.2776949285</v>
      </c>
      <c r="J810" s="19">
        <f t="shared" si="1436"/>
        <v>4285827.5063749729</v>
      </c>
      <c r="K810" s="19">
        <f t="shared" si="1436"/>
        <v>4286180.9760525702</v>
      </c>
      <c r="L810" s="19">
        <f t="shared" si="1436"/>
        <v>4286183.129117352</v>
      </c>
      <c r="M810" s="19">
        <f t="shared" si="1436"/>
        <v>4286210.8052999228</v>
      </c>
      <c r="N810" s="19">
        <f t="shared" si="1436"/>
        <v>4286264.7123304596</v>
      </c>
      <c r="O810" s="19">
        <f t="shared" si="1436"/>
        <v>4285891.7926259786</v>
      </c>
      <c r="P810" s="19">
        <f t="shared" si="1436"/>
        <v>4285507.7512451047</v>
      </c>
      <c r="Q810" s="19">
        <f t="shared" si="1436"/>
        <v>4285593.0744264303</v>
      </c>
      <c r="R810" s="19">
        <f t="shared" ref="R810:AF810" si="1437">R811+R812+R813+R814+R815</f>
        <v>4285213.7719325107</v>
      </c>
      <c r="S810" s="19">
        <f t="shared" si="1437"/>
        <v>4284823.3760076473</v>
      </c>
      <c r="T810" s="19">
        <f t="shared" si="1437"/>
        <v>4284943.5078322878</v>
      </c>
      <c r="U810" s="19">
        <f t="shared" si="1437"/>
        <v>4284558.8827823149</v>
      </c>
      <c r="V810" s="19">
        <f t="shared" si="1437"/>
        <v>4284713.7793008136</v>
      </c>
      <c r="W810" s="19">
        <f t="shared" si="1437"/>
        <v>4284901.1687396606</v>
      </c>
      <c r="X810" s="19">
        <f t="shared" si="1437"/>
        <v>4284541.8423260069</v>
      </c>
      <c r="Y810" s="19">
        <f t="shared" si="1437"/>
        <v>4284766.6616149088</v>
      </c>
      <c r="Z810" s="19">
        <f t="shared" si="1437"/>
        <v>4284417.3411256485</v>
      </c>
      <c r="AA810" s="19">
        <f t="shared" si="1437"/>
        <v>4284059.266305347</v>
      </c>
      <c r="AB810" s="19">
        <f t="shared" si="1437"/>
        <v>4284329.673166615</v>
      </c>
      <c r="AC810" s="19">
        <f t="shared" si="1437"/>
        <v>4283983.6743313083</v>
      </c>
      <c r="AD810" s="19">
        <f t="shared" si="1437"/>
        <v>4283629.8050393146</v>
      </c>
      <c r="AE810" s="19">
        <f t="shared" si="1437"/>
        <v>4283267.2330456525</v>
      </c>
      <c r="AF810" s="19">
        <f t="shared" si="1437"/>
        <v>4282896.7631885419</v>
      </c>
      <c r="AG810" s="5"/>
      <c r="AH810" s="5"/>
      <c r="AI810" s="5"/>
      <c r="AJ810" s="5"/>
      <c r="AK810" s="5"/>
      <c r="AL810" s="5"/>
      <c r="AM810" s="5"/>
      <c r="AN810" s="5"/>
      <c r="AO810" s="5"/>
      <c r="AP810" s="5"/>
    </row>
    <row r="811" spans="2:42" s="3" customFormat="1" ht="15" x14ac:dyDescent="0.25">
      <c r="B811" s="8" t="s">
        <v>61</v>
      </c>
      <c r="C811" s="16">
        <f t="shared" ref="C811:Q811" si="1438">C585+C698</f>
        <v>4200000</v>
      </c>
      <c r="D811" s="16">
        <f t="shared" si="1438"/>
        <v>4200000</v>
      </c>
      <c r="E811" s="16">
        <f t="shared" si="1438"/>
        <v>4369125</v>
      </c>
      <c r="F811" s="16">
        <f t="shared" si="1438"/>
        <v>4369125</v>
      </c>
      <c r="G811" s="16">
        <f t="shared" si="1438"/>
        <v>4369125</v>
      </c>
      <c r="H811" s="16">
        <f t="shared" si="1438"/>
        <v>4369125</v>
      </c>
      <c r="I811" s="16">
        <f t="shared" si="1438"/>
        <v>4369125</v>
      </c>
      <c r="J811" s="16">
        <f t="shared" si="1438"/>
        <v>4369125</v>
      </c>
      <c r="K811" s="16">
        <f t="shared" si="1438"/>
        <v>4369125</v>
      </c>
      <c r="L811" s="16">
        <f t="shared" si="1438"/>
        <v>4369125</v>
      </c>
      <c r="M811" s="16">
        <f t="shared" si="1438"/>
        <v>4369125</v>
      </c>
      <c r="N811" s="16">
        <f t="shared" si="1438"/>
        <v>4369125</v>
      </c>
      <c r="O811" s="16">
        <f t="shared" si="1438"/>
        <v>4369125</v>
      </c>
      <c r="P811" s="16">
        <f t="shared" si="1438"/>
        <v>4369125</v>
      </c>
      <c r="Q811" s="16">
        <f t="shared" si="1438"/>
        <v>4369125</v>
      </c>
      <c r="R811" s="16">
        <f t="shared" ref="R811:AF811" si="1439">R585+R698</f>
        <v>4369125</v>
      </c>
      <c r="S811" s="16">
        <f t="shared" si="1439"/>
        <v>4369125</v>
      </c>
      <c r="T811" s="16">
        <f t="shared" si="1439"/>
        <v>4369125</v>
      </c>
      <c r="U811" s="16">
        <f t="shared" si="1439"/>
        <v>4369125</v>
      </c>
      <c r="V811" s="16">
        <f t="shared" si="1439"/>
        <v>4369125</v>
      </c>
      <c r="W811" s="16">
        <f t="shared" si="1439"/>
        <v>4369125</v>
      </c>
      <c r="X811" s="16">
        <f t="shared" si="1439"/>
        <v>4369125</v>
      </c>
      <c r="Y811" s="16">
        <f t="shared" si="1439"/>
        <v>4369125</v>
      </c>
      <c r="Z811" s="16">
        <f t="shared" si="1439"/>
        <v>4369125</v>
      </c>
      <c r="AA811" s="16">
        <f t="shared" si="1439"/>
        <v>4369125</v>
      </c>
      <c r="AB811" s="16">
        <f t="shared" si="1439"/>
        <v>4369125</v>
      </c>
      <c r="AC811" s="16">
        <f t="shared" si="1439"/>
        <v>4369125</v>
      </c>
      <c r="AD811" s="16">
        <f t="shared" si="1439"/>
        <v>4369125</v>
      </c>
      <c r="AE811" s="16">
        <f t="shared" si="1439"/>
        <v>4369125</v>
      </c>
      <c r="AF811" s="16">
        <f t="shared" si="1439"/>
        <v>4369125</v>
      </c>
      <c r="AG811" s="5"/>
      <c r="AH811" s="5"/>
      <c r="AI811" s="5"/>
      <c r="AJ811" s="5"/>
      <c r="AK811" s="5"/>
      <c r="AL811" s="5"/>
      <c r="AM811" s="5"/>
      <c r="AN811" s="5"/>
      <c r="AO811" s="5"/>
      <c r="AP811" s="5"/>
    </row>
    <row r="812" spans="2:42" s="3" customFormat="1" ht="15" x14ac:dyDescent="0.25">
      <c r="B812" s="8" t="s">
        <v>62</v>
      </c>
      <c r="C812" s="16">
        <f t="shared" ref="C812:Q812" si="1440">C586+C699</f>
        <v>-10711.966494845365</v>
      </c>
      <c r="D812" s="16">
        <f t="shared" si="1440"/>
        <v>-11927.22615071878</v>
      </c>
      <c r="E812" s="16">
        <f t="shared" si="1440"/>
        <v>-13614.479152751555</v>
      </c>
      <c r="F812" s="16">
        <f t="shared" si="1440"/>
        <v>-13836.168132648469</v>
      </c>
      <c r="G812" s="16">
        <f t="shared" si="1440"/>
        <v>-14397.774437480388</v>
      </c>
      <c r="H812" s="16">
        <f t="shared" si="1440"/>
        <v>-14235.635597263405</v>
      </c>
      <c r="I812" s="16">
        <f t="shared" si="1440"/>
        <v>-14385.629475589813</v>
      </c>
      <c r="J812" s="16">
        <f t="shared" si="1440"/>
        <v>-13734.351628567194</v>
      </c>
      <c r="K812" s="16">
        <f t="shared" si="1440"/>
        <v>-13381.817658862899</v>
      </c>
      <c r="L812" s="16">
        <f t="shared" si="1440"/>
        <v>-13380.374757463804</v>
      </c>
      <c r="M812" s="16">
        <f t="shared" si="1440"/>
        <v>-13353.62337336762</v>
      </c>
      <c r="N812" s="16">
        <f t="shared" si="1440"/>
        <v>-13300.881608858734</v>
      </c>
      <c r="O812" s="16">
        <f t="shared" si="1440"/>
        <v>-13675.193792382124</v>
      </c>
      <c r="P812" s="16">
        <f t="shared" si="1440"/>
        <v>-14060.877783981989</v>
      </c>
      <c r="Q812" s="16">
        <f t="shared" si="1440"/>
        <v>-13977.188913697675</v>
      </c>
      <c r="R812" s="16">
        <f t="shared" ref="R812:AF812" si="1441">R586+R699</f>
        <v>-14358.261145345939</v>
      </c>
      <c r="S812" s="16">
        <f t="shared" si="1441"/>
        <v>-14750.789564719176</v>
      </c>
      <c r="T812" s="16">
        <f t="shared" si="1441"/>
        <v>-14633.156711445205</v>
      </c>
      <c r="U812" s="16">
        <f t="shared" si="1441"/>
        <v>-15020.545879240883</v>
      </c>
      <c r="V812" s="16">
        <f t="shared" si="1441"/>
        <v>-14868.87327798763</v>
      </c>
      <c r="W812" s="16">
        <f t="shared" si="1441"/>
        <v>-14685.003555965668</v>
      </c>
      <c r="X812" s="16">
        <f t="shared" si="1441"/>
        <v>-15048.547578721314</v>
      </c>
      <c r="Y812" s="16">
        <f t="shared" si="1441"/>
        <v>-14828.224350739554</v>
      </c>
      <c r="Z812" s="16">
        <f t="shared" si="1441"/>
        <v>-15182.566011244722</v>
      </c>
      <c r="AA812" s="16">
        <f t="shared" si="1441"/>
        <v>-15546.028739913985</v>
      </c>
      <c r="AB812" s="16">
        <f t="shared" si="1441"/>
        <v>-15281.186318553308</v>
      </c>
      <c r="AC812" s="16">
        <f t="shared" si="1441"/>
        <v>-15633.151513547564</v>
      </c>
      <c r="AD812" s="16">
        <f t="shared" si="1441"/>
        <v>-15993.06512226921</v>
      </c>
      <c r="AE812" s="16">
        <f t="shared" si="1441"/>
        <v>-16362.201543631032</v>
      </c>
      <c r="AF812" s="16">
        <f t="shared" si="1441"/>
        <v>-16739.087925200132</v>
      </c>
      <c r="AG812" s="5"/>
      <c r="AH812" s="5"/>
      <c r="AI812" s="5"/>
      <c r="AJ812" s="5"/>
      <c r="AK812" s="5"/>
      <c r="AL812" s="5"/>
      <c r="AM812" s="5"/>
      <c r="AN812" s="5"/>
      <c r="AO812" s="5"/>
      <c r="AP812" s="5"/>
    </row>
    <row r="813" spans="2:42" s="3" customFormat="1" ht="15" x14ac:dyDescent="0.25">
      <c r="B813" s="8" t="s">
        <v>63</v>
      </c>
      <c r="C813" s="16">
        <f t="shared" ref="C813:Q813" si="1442">C587+C700</f>
        <v>-34819.1463917527</v>
      </c>
      <c r="D813" s="16">
        <f t="shared" si="1442"/>
        <v>-38977.724282464493</v>
      </c>
      <c r="E813" s="16">
        <f t="shared" si="1442"/>
        <v>-43528.553498862399</v>
      </c>
      <c r="F813" s="16">
        <f t="shared" si="1442"/>
        <v>-45310.655866697925</v>
      </c>
      <c r="G813" s="16">
        <f t="shared" si="1442"/>
        <v>-47136.132057715076</v>
      </c>
      <c r="H813" s="16">
        <f t="shared" si="1442"/>
        <v>-46587.511791301949</v>
      </c>
      <c r="I813" s="16">
        <f t="shared" si="1442"/>
        <v>-47081.899179723216</v>
      </c>
      <c r="J813" s="16">
        <f t="shared" si="1442"/>
        <v>-44906.852746552759</v>
      </c>
      <c r="K813" s="16">
        <f t="shared" si="1442"/>
        <v>-43727.684780002033</v>
      </c>
      <c r="L813" s="16">
        <f t="shared" si="1442"/>
        <v>-43719.797734007836</v>
      </c>
      <c r="M813" s="16">
        <f t="shared" si="1442"/>
        <v>-43626.618993632641</v>
      </c>
      <c r="N813" s="16">
        <f t="shared" si="1442"/>
        <v>-43445.763625817082</v>
      </c>
      <c r="O813" s="16">
        <f t="shared" si="1442"/>
        <v>-44687.436828374659</v>
      </c>
      <c r="P813" s="16">
        <f t="shared" si="1442"/>
        <v>-45965.932153901536</v>
      </c>
      <c r="Q813" s="16">
        <f t="shared" si="1442"/>
        <v>-45679.887238442156</v>
      </c>
      <c r="R813" s="16">
        <f t="shared" ref="R813:AF813" si="1443">R587+R700</f>
        <v>-46942.459147107496</v>
      </c>
      <c r="S813" s="16">
        <f t="shared" si="1443"/>
        <v>-48241.646402142273</v>
      </c>
      <c r="T813" s="16">
        <f t="shared" si="1443"/>
        <v>-47838.708015307478</v>
      </c>
      <c r="U813" s="16">
        <f t="shared" si="1443"/>
        <v>-49118.02739739597</v>
      </c>
      <c r="V813" s="16">
        <f t="shared" si="1443"/>
        <v>-48598.481751822488</v>
      </c>
      <c r="W813" s="16">
        <f t="shared" si="1443"/>
        <v>-47970.330572173989</v>
      </c>
      <c r="X813" s="16">
        <f t="shared" si="1443"/>
        <v>-49163.867675250003</v>
      </c>
      <c r="Y813" s="16">
        <f t="shared" si="1443"/>
        <v>-48409.973984657394</v>
      </c>
      <c r="Z813" s="16">
        <f t="shared" si="1443"/>
        <v>-49569.354444282435</v>
      </c>
      <c r="AA813" s="16">
        <f t="shared" si="1443"/>
        <v>-50757.549270247662</v>
      </c>
      <c r="AB813" s="16">
        <f t="shared" si="1443"/>
        <v>-49850.628626117032</v>
      </c>
      <c r="AC813" s="16">
        <f t="shared" si="1443"/>
        <v>-50997.991717451034</v>
      </c>
      <c r="AD813" s="16">
        <f t="shared" si="1443"/>
        <v>-52171.511707367579</v>
      </c>
      <c r="AE813" s="16">
        <f t="shared" si="1443"/>
        <v>-53373.520591875087</v>
      </c>
      <c r="AF813" s="16">
        <f t="shared" si="1443"/>
        <v>-54602.003591118861</v>
      </c>
      <c r="AG813" s="5"/>
      <c r="AH813" s="5"/>
      <c r="AI813" s="5"/>
      <c r="AJ813" s="5"/>
      <c r="AK813" s="5"/>
      <c r="AL813" s="5"/>
      <c r="AM813" s="5"/>
      <c r="AN813" s="5"/>
      <c r="AO813" s="5"/>
      <c r="AP813" s="5"/>
    </row>
    <row r="814" spans="2:42" s="3" customFormat="1" ht="45" x14ac:dyDescent="0.25">
      <c r="B814" s="8" t="s">
        <v>64</v>
      </c>
      <c r="C814" s="16">
        <f t="shared" ref="C814:Q814" si="1444">C588+C701</f>
        <v>35023.932989690846</v>
      </c>
      <c r="D814" s="16">
        <f t="shared" si="1444"/>
        <v>39157.654179371719</v>
      </c>
      <c r="E814" s="16">
        <f t="shared" si="1444"/>
        <v>43956.178962779915</v>
      </c>
      <c r="F814" s="16">
        <f t="shared" si="1444"/>
        <v>45497.556922574207</v>
      </c>
      <c r="G814" s="16">
        <f t="shared" si="1444"/>
        <v>47333.774227073445</v>
      </c>
      <c r="H814" s="16">
        <f t="shared" si="1444"/>
        <v>46787.036452742526</v>
      </c>
      <c r="I814" s="16">
        <f t="shared" si="1444"/>
        <v>47282.714350240829</v>
      </c>
      <c r="J814" s="16">
        <f t="shared" si="1444"/>
        <v>45108.618750092312</v>
      </c>
      <c r="K814" s="16">
        <f t="shared" si="1444"/>
        <v>43930.386491434503</v>
      </c>
      <c r="L814" s="16">
        <f t="shared" si="1444"/>
        <v>43923.209608824327</v>
      </c>
      <c r="M814" s="16">
        <f t="shared" si="1444"/>
        <v>43830.955666923372</v>
      </c>
      <c r="N814" s="16">
        <f t="shared" si="1444"/>
        <v>43651.265565135225</v>
      </c>
      <c r="O814" s="16">
        <f t="shared" si="1444"/>
        <v>44894.331246735965</v>
      </c>
      <c r="P814" s="16">
        <f t="shared" si="1444"/>
        <v>46174.469182987275</v>
      </c>
      <c r="Q814" s="16">
        <f t="shared" si="1444"/>
        <v>45890.058578569107</v>
      </c>
      <c r="R814" s="16">
        <f t="shared" ref="R814:AF814" si="1445">R588+R701</f>
        <v>47154.400224964163</v>
      </c>
      <c r="S814" s="16">
        <f t="shared" si="1445"/>
        <v>48455.719974508829</v>
      </c>
      <c r="T814" s="16">
        <f t="shared" si="1445"/>
        <v>48055.280559040519</v>
      </c>
      <c r="U814" s="16">
        <f t="shared" si="1445"/>
        <v>49337.364058951454</v>
      </c>
      <c r="V814" s="16">
        <f t="shared" si="1445"/>
        <v>48821.042330623226</v>
      </c>
      <c r="W814" s="16">
        <f t="shared" si="1445"/>
        <v>48196.410867799656</v>
      </c>
      <c r="X814" s="16">
        <f t="shared" si="1445"/>
        <v>49394.165579977926</v>
      </c>
      <c r="Y814" s="16">
        <f t="shared" si="1445"/>
        <v>48644.767950305351</v>
      </c>
      <c r="Z814" s="16">
        <f t="shared" si="1445"/>
        <v>49809.169581174734</v>
      </c>
      <c r="AA814" s="16">
        <f t="shared" si="1445"/>
        <v>51002.752315508973</v>
      </c>
      <c r="AB814" s="16">
        <f t="shared" si="1445"/>
        <v>50101.396111284892</v>
      </c>
      <c r="AC814" s="16">
        <f t="shared" si="1445"/>
        <v>51254.725562306674</v>
      </c>
      <c r="AD814" s="16">
        <f t="shared" si="1445"/>
        <v>52434.289868951309</v>
      </c>
      <c r="AE814" s="16">
        <f t="shared" si="1445"/>
        <v>53642.863181158435</v>
      </c>
      <c r="AF814" s="16">
        <f t="shared" si="1445"/>
        <v>54877.762704860914</v>
      </c>
      <c r="AG814" s="5"/>
      <c r="AH814" s="5"/>
      <c r="AI814" s="5"/>
      <c r="AJ814" s="5"/>
      <c r="AK814" s="5"/>
      <c r="AL814" s="5"/>
      <c r="AM814" s="5"/>
      <c r="AN814" s="5"/>
      <c r="AO814" s="5"/>
      <c r="AP814" s="5"/>
    </row>
    <row r="815" spans="2:42" s="3" customFormat="1" ht="15" x14ac:dyDescent="0.25">
      <c r="B815" s="8" t="s">
        <v>65</v>
      </c>
      <c r="C815" s="16">
        <f t="shared" ref="C815:Q815" si="1446">C589+C702</f>
        <v>0</v>
      </c>
      <c r="D815" s="16">
        <f t="shared" si="1446"/>
        <v>0</v>
      </c>
      <c r="E815" s="16">
        <f t="shared" si="1446"/>
        <v>-69764.907999999996</v>
      </c>
      <c r="F815" s="16">
        <f t="shared" si="1446"/>
        <v>-69764.907999999996</v>
      </c>
      <c r="G815" s="16">
        <f t="shared" si="1446"/>
        <v>-69764.907999999996</v>
      </c>
      <c r="H815" s="16">
        <f t="shared" si="1446"/>
        <v>-69764.907999999996</v>
      </c>
      <c r="I815" s="16">
        <f t="shared" si="1446"/>
        <v>-69764.907999999996</v>
      </c>
      <c r="J815" s="16">
        <f t="shared" si="1446"/>
        <v>-69764.907999999996</v>
      </c>
      <c r="K815" s="16">
        <f t="shared" si="1446"/>
        <v>-69764.907999999996</v>
      </c>
      <c r="L815" s="16">
        <f t="shared" si="1446"/>
        <v>-69764.907999999996</v>
      </c>
      <c r="M815" s="16">
        <f t="shared" si="1446"/>
        <v>-69764.907999999996</v>
      </c>
      <c r="N815" s="16">
        <f t="shared" si="1446"/>
        <v>-69764.907999999996</v>
      </c>
      <c r="O815" s="16">
        <f t="shared" si="1446"/>
        <v>-69764.907999999996</v>
      </c>
      <c r="P815" s="16">
        <f t="shared" si="1446"/>
        <v>-69764.907999999996</v>
      </c>
      <c r="Q815" s="16">
        <f t="shared" si="1446"/>
        <v>-69764.907999999996</v>
      </c>
      <c r="R815" s="16">
        <f t="shared" ref="R815:AF815" si="1447">R589+R702</f>
        <v>-69764.907999999996</v>
      </c>
      <c r="S815" s="16">
        <f t="shared" si="1447"/>
        <v>-69764.907999999996</v>
      </c>
      <c r="T815" s="16">
        <f t="shared" si="1447"/>
        <v>-69764.907999999996</v>
      </c>
      <c r="U815" s="16">
        <f t="shared" si="1447"/>
        <v>-69764.907999999996</v>
      </c>
      <c r="V815" s="16">
        <f t="shared" si="1447"/>
        <v>-69764.907999999996</v>
      </c>
      <c r="W815" s="16">
        <f t="shared" si="1447"/>
        <v>-69764.907999999996</v>
      </c>
      <c r="X815" s="16">
        <f t="shared" si="1447"/>
        <v>-69764.907999999996</v>
      </c>
      <c r="Y815" s="16">
        <f t="shared" si="1447"/>
        <v>-69764.907999999996</v>
      </c>
      <c r="Z815" s="16">
        <f t="shared" si="1447"/>
        <v>-69764.907999999996</v>
      </c>
      <c r="AA815" s="16">
        <f t="shared" si="1447"/>
        <v>-69764.907999999996</v>
      </c>
      <c r="AB815" s="16">
        <f t="shared" si="1447"/>
        <v>-69764.907999999996</v>
      </c>
      <c r="AC815" s="16">
        <f t="shared" si="1447"/>
        <v>-69764.907999999996</v>
      </c>
      <c r="AD815" s="16">
        <f t="shared" si="1447"/>
        <v>-69764.907999999996</v>
      </c>
      <c r="AE815" s="16">
        <f t="shared" si="1447"/>
        <v>-69764.907999999996</v>
      </c>
      <c r="AF815" s="16">
        <f t="shared" si="1447"/>
        <v>-69764.907999999996</v>
      </c>
      <c r="AG815" s="5"/>
      <c r="AH815" s="5"/>
      <c r="AI815" s="5"/>
      <c r="AJ815" s="5"/>
      <c r="AK815" s="5"/>
      <c r="AL815" s="5"/>
      <c r="AM815" s="5"/>
      <c r="AN815" s="5"/>
      <c r="AO815" s="5"/>
      <c r="AP815" s="5"/>
    </row>
    <row r="816" spans="2:42" ht="30" x14ac:dyDescent="0.25">
      <c r="B816" s="23" t="s">
        <v>66</v>
      </c>
      <c r="C816" s="19">
        <f t="shared" ref="C816:Q816" si="1448">C809+C810</f>
        <v>4417492.8201030931</v>
      </c>
      <c r="D816" s="19">
        <f t="shared" si="1448"/>
        <v>4770411.7037461884</v>
      </c>
      <c r="E816" s="19">
        <f t="shared" si="1448"/>
        <v>5284090.1463111667</v>
      </c>
      <c r="F816" s="19">
        <f t="shared" si="1448"/>
        <v>5741273.7329232274</v>
      </c>
      <c r="G816" s="19">
        <f t="shared" si="1448"/>
        <v>6170871.8677318776</v>
      </c>
      <c r="H816" s="19">
        <f t="shared" si="1448"/>
        <v>6564845.8890641769</v>
      </c>
      <c r="I816" s="19">
        <f t="shared" si="1448"/>
        <v>6948840.1856949283</v>
      </c>
      <c r="J816" s="19">
        <f t="shared" si="1448"/>
        <v>7253702.4143749727</v>
      </c>
      <c r="K816" s="19">
        <f t="shared" si="1448"/>
        <v>7503682.88405257</v>
      </c>
      <c r="L816" s="19">
        <f t="shared" si="1448"/>
        <v>7728656.0371173518</v>
      </c>
      <c r="M816" s="19">
        <f t="shared" si="1448"/>
        <v>7926070.7132999226</v>
      </c>
      <c r="N816" s="19">
        <f t="shared" si="1448"/>
        <v>8092910.6203304594</v>
      </c>
      <c r="O816" s="19">
        <f t="shared" si="1448"/>
        <v>8265106.7006259784</v>
      </c>
      <c r="P816" s="19">
        <f t="shared" si="1448"/>
        <v>8443267.6592451036</v>
      </c>
      <c r="Q816" s="19">
        <f t="shared" si="1448"/>
        <v>8586279.982426431</v>
      </c>
      <c r="R816" s="19">
        <f t="shared" ref="R816:AF816" si="1449">R809+R810</f>
        <v>8732829.6799325105</v>
      </c>
      <c r="S816" s="19">
        <f t="shared" si="1449"/>
        <v>8883481.2840076461</v>
      </c>
      <c r="T816" s="19">
        <f t="shared" si="1449"/>
        <v>8993467.4158322886</v>
      </c>
      <c r="U816" s="19">
        <f t="shared" si="1449"/>
        <v>9104798.7907823138</v>
      </c>
      <c r="V816" s="19">
        <f t="shared" si="1449"/>
        <v>9170645.6873008125</v>
      </c>
      <c r="W816" s="19">
        <f t="shared" si="1449"/>
        <v>9186737.0767396614</v>
      </c>
      <c r="X816" s="19">
        <f t="shared" si="1449"/>
        <v>9199042.7503260076</v>
      </c>
      <c r="Y816" s="19">
        <f t="shared" si="1449"/>
        <v>9156885.5696149096</v>
      </c>
      <c r="Z816" s="19">
        <f t="shared" si="1449"/>
        <v>9108011.2491256483</v>
      </c>
      <c r="AA816" s="19">
        <f t="shared" si="1449"/>
        <v>9052695.1743053459</v>
      </c>
      <c r="AB816" s="19">
        <f t="shared" si="1449"/>
        <v>8935839.5811666138</v>
      </c>
      <c r="AC816" s="19">
        <f t="shared" si="1449"/>
        <v>8808713.5823313072</v>
      </c>
      <c r="AD816" s="19">
        <f t="shared" si="1449"/>
        <v>8671509.7130393144</v>
      </c>
      <c r="AE816" s="19">
        <f t="shared" si="1449"/>
        <v>8523792.1410456523</v>
      </c>
      <c r="AF816" s="19">
        <f t="shared" si="1449"/>
        <v>8365116.671188538</v>
      </c>
      <c r="AG816" s="5"/>
      <c r="AH816" s="5"/>
      <c r="AI816" s="5"/>
      <c r="AJ816" s="5"/>
      <c r="AK816" s="5"/>
      <c r="AL816" s="5"/>
      <c r="AM816" s="5"/>
      <c r="AN816" s="5"/>
      <c r="AO816" s="5"/>
      <c r="AP816" s="5"/>
    </row>
    <row r="817" spans="2:42" ht="30" x14ac:dyDescent="0.25">
      <c r="B817" s="24" t="s">
        <v>67</v>
      </c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5"/>
      <c r="AH817" s="5"/>
      <c r="AI817" s="5"/>
      <c r="AJ817" s="5"/>
      <c r="AK817" s="5"/>
      <c r="AL817" s="5"/>
      <c r="AM817" s="5"/>
      <c r="AN817" s="5"/>
      <c r="AO817" s="5"/>
      <c r="AP817" s="5"/>
    </row>
    <row r="818" spans="2:42" ht="15" x14ac:dyDescent="0.25">
      <c r="B818" s="23" t="s">
        <v>68</v>
      </c>
      <c r="C818" s="19">
        <f t="shared" ref="C818:Q818" si="1450">C819+C820+C821</f>
        <v>0</v>
      </c>
      <c r="D818" s="19">
        <f t="shared" si="1450"/>
        <v>0</v>
      </c>
      <c r="E818" s="19">
        <f t="shared" si="1450"/>
        <v>0</v>
      </c>
      <c r="F818" s="19">
        <f t="shared" si="1450"/>
        <v>0</v>
      </c>
      <c r="G818" s="19">
        <f t="shared" si="1450"/>
        <v>0</v>
      </c>
      <c r="H818" s="19">
        <f t="shared" si="1450"/>
        <v>0</v>
      </c>
      <c r="I818" s="19">
        <f t="shared" si="1450"/>
        <v>0</v>
      </c>
      <c r="J818" s="19">
        <f t="shared" si="1450"/>
        <v>0</v>
      </c>
      <c r="K818" s="19">
        <f t="shared" si="1450"/>
        <v>0</v>
      </c>
      <c r="L818" s="19">
        <f t="shared" si="1450"/>
        <v>0</v>
      </c>
      <c r="M818" s="19">
        <f t="shared" si="1450"/>
        <v>0</v>
      </c>
      <c r="N818" s="19">
        <f t="shared" si="1450"/>
        <v>0</v>
      </c>
      <c r="O818" s="19">
        <f t="shared" si="1450"/>
        <v>0</v>
      </c>
      <c r="P818" s="19">
        <f t="shared" si="1450"/>
        <v>0</v>
      </c>
      <c r="Q818" s="19">
        <f t="shared" si="1450"/>
        <v>0</v>
      </c>
      <c r="R818" s="19">
        <f t="shared" ref="R818:AF818" si="1451">R819+R820+R821</f>
        <v>0</v>
      </c>
      <c r="S818" s="19">
        <f t="shared" si="1451"/>
        <v>0</v>
      </c>
      <c r="T818" s="19">
        <f t="shared" si="1451"/>
        <v>0</v>
      </c>
      <c r="U818" s="19">
        <f t="shared" si="1451"/>
        <v>0</v>
      </c>
      <c r="V818" s="19">
        <f t="shared" si="1451"/>
        <v>0</v>
      </c>
      <c r="W818" s="19">
        <f t="shared" si="1451"/>
        <v>0</v>
      </c>
      <c r="X818" s="19">
        <f t="shared" si="1451"/>
        <v>0</v>
      </c>
      <c r="Y818" s="19">
        <f t="shared" si="1451"/>
        <v>0</v>
      </c>
      <c r="Z818" s="19">
        <f t="shared" si="1451"/>
        <v>0</v>
      </c>
      <c r="AA818" s="19">
        <f t="shared" si="1451"/>
        <v>0</v>
      </c>
      <c r="AB818" s="19">
        <f t="shared" si="1451"/>
        <v>0</v>
      </c>
      <c r="AC818" s="19">
        <f t="shared" si="1451"/>
        <v>0</v>
      </c>
      <c r="AD818" s="19">
        <f t="shared" si="1451"/>
        <v>0</v>
      </c>
      <c r="AE818" s="19">
        <f t="shared" si="1451"/>
        <v>0</v>
      </c>
      <c r="AF818" s="19">
        <f t="shared" si="1451"/>
        <v>0</v>
      </c>
      <c r="AG818" s="5"/>
      <c r="AH818" s="5"/>
      <c r="AI818" s="5"/>
      <c r="AJ818" s="5"/>
      <c r="AK818" s="5"/>
      <c r="AL818" s="5"/>
      <c r="AM818" s="5"/>
      <c r="AN818" s="5"/>
      <c r="AO818" s="5"/>
      <c r="AP818" s="5"/>
    </row>
    <row r="819" spans="2:42" s="3" customFormat="1" ht="15" x14ac:dyDescent="0.25">
      <c r="B819" s="8" t="s">
        <v>69</v>
      </c>
      <c r="C819" s="16">
        <f t="shared" ref="C819:Q819" si="1452">C593+C706</f>
        <v>0</v>
      </c>
      <c r="D819" s="16">
        <f t="shared" si="1452"/>
        <v>0</v>
      </c>
      <c r="E819" s="16">
        <f t="shared" si="1452"/>
        <v>0</v>
      </c>
      <c r="F819" s="16">
        <f t="shared" si="1452"/>
        <v>0</v>
      </c>
      <c r="G819" s="16">
        <f t="shared" si="1452"/>
        <v>0</v>
      </c>
      <c r="H819" s="16">
        <f t="shared" si="1452"/>
        <v>0</v>
      </c>
      <c r="I819" s="16">
        <f t="shared" si="1452"/>
        <v>0</v>
      </c>
      <c r="J819" s="16">
        <f t="shared" si="1452"/>
        <v>0</v>
      </c>
      <c r="K819" s="16">
        <f t="shared" si="1452"/>
        <v>0</v>
      </c>
      <c r="L819" s="16">
        <f t="shared" si="1452"/>
        <v>0</v>
      </c>
      <c r="M819" s="16">
        <f t="shared" si="1452"/>
        <v>0</v>
      </c>
      <c r="N819" s="16">
        <f t="shared" si="1452"/>
        <v>0</v>
      </c>
      <c r="O819" s="16">
        <f t="shared" si="1452"/>
        <v>0</v>
      </c>
      <c r="P819" s="16">
        <f t="shared" si="1452"/>
        <v>0</v>
      </c>
      <c r="Q819" s="16">
        <f t="shared" si="1452"/>
        <v>0</v>
      </c>
      <c r="R819" s="16">
        <f t="shared" ref="R819:AF819" si="1453">R593+R706</f>
        <v>0</v>
      </c>
      <c r="S819" s="16">
        <f t="shared" si="1453"/>
        <v>0</v>
      </c>
      <c r="T819" s="16">
        <f t="shared" si="1453"/>
        <v>0</v>
      </c>
      <c r="U819" s="16">
        <f t="shared" si="1453"/>
        <v>0</v>
      </c>
      <c r="V819" s="16">
        <f t="shared" si="1453"/>
        <v>0</v>
      </c>
      <c r="W819" s="16">
        <f t="shared" si="1453"/>
        <v>0</v>
      </c>
      <c r="X819" s="16">
        <f t="shared" si="1453"/>
        <v>0</v>
      </c>
      <c r="Y819" s="16">
        <f t="shared" si="1453"/>
        <v>0</v>
      </c>
      <c r="Z819" s="16">
        <f t="shared" si="1453"/>
        <v>0</v>
      </c>
      <c r="AA819" s="16">
        <f t="shared" si="1453"/>
        <v>0</v>
      </c>
      <c r="AB819" s="16">
        <f t="shared" si="1453"/>
        <v>0</v>
      </c>
      <c r="AC819" s="16">
        <f t="shared" si="1453"/>
        <v>0</v>
      </c>
      <c r="AD819" s="16">
        <f t="shared" si="1453"/>
        <v>0</v>
      </c>
      <c r="AE819" s="16">
        <f t="shared" si="1453"/>
        <v>0</v>
      </c>
      <c r="AF819" s="16">
        <f t="shared" si="1453"/>
        <v>0</v>
      </c>
      <c r="AG819" s="5"/>
      <c r="AH819" s="5"/>
      <c r="AI819" s="5"/>
      <c r="AJ819" s="5"/>
      <c r="AK819" s="5"/>
      <c r="AL819" s="5"/>
      <c r="AM819" s="5"/>
      <c r="AN819" s="5"/>
      <c r="AO819" s="5"/>
      <c r="AP819" s="5"/>
    </row>
    <row r="820" spans="2:42" s="3" customFormat="1" ht="30" x14ac:dyDescent="0.25">
      <c r="B820" s="8" t="s">
        <v>70</v>
      </c>
      <c r="C820" s="16">
        <f t="shared" ref="C820:Q820" si="1454">C594+C707</f>
        <v>0</v>
      </c>
      <c r="D820" s="16">
        <f t="shared" si="1454"/>
        <v>0</v>
      </c>
      <c r="E820" s="16">
        <f t="shared" si="1454"/>
        <v>0</v>
      </c>
      <c r="F820" s="16">
        <f t="shared" si="1454"/>
        <v>0</v>
      </c>
      <c r="G820" s="16">
        <f t="shared" si="1454"/>
        <v>0</v>
      </c>
      <c r="H820" s="16">
        <f t="shared" si="1454"/>
        <v>0</v>
      </c>
      <c r="I820" s="16">
        <f t="shared" si="1454"/>
        <v>0</v>
      </c>
      <c r="J820" s="16">
        <f t="shared" si="1454"/>
        <v>0</v>
      </c>
      <c r="K820" s="16">
        <f t="shared" si="1454"/>
        <v>0</v>
      </c>
      <c r="L820" s="16">
        <f t="shared" si="1454"/>
        <v>0</v>
      </c>
      <c r="M820" s="16">
        <f t="shared" si="1454"/>
        <v>0</v>
      </c>
      <c r="N820" s="16">
        <f t="shared" si="1454"/>
        <v>0</v>
      </c>
      <c r="O820" s="16">
        <f t="shared" si="1454"/>
        <v>0</v>
      </c>
      <c r="P820" s="16">
        <f t="shared" si="1454"/>
        <v>0</v>
      </c>
      <c r="Q820" s="16">
        <f t="shared" si="1454"/>
        <v>0</v>
      </c>
      <c r="R820" s="16">
        <f t="shared" ref="R820:AF820" si="1455">R594+R707</f>
        <v>0</v>
      </c>
      <c r="S820" s="16">
        <f t="shared" si="1455"/>
        <v>0</v>
      </c>
      <c r="T820" s="16">
        <f t="shared" si="1455"/>
        <v>0</v>
      </c>
      <c r="U820" s="16">
        <f t="shared" si="1455"/>
        <v>0</v>
      </c>
      <c r="V820" s="16">
        <f t="shared" si="1455"/>
        <v>0</v>
      </c>
      <c r="W820" s="16">
        <f t="shared" si="1455"/>
        <v>0</v>
      </c>
      <c r="X820" s="16">
        <f t="shared" si="1455"/>
        <v>0</v>
      </c>
      <c r="Y820" s="16">
        <f t="shared" si="1455"/>
        <v>0</v>
      </c>
      <c r="Z820" s="16">
        <f t="shared" si="1455"/>
        <v>0</v>
      </c>
      <c r="AA820" s="16">
        <f t="shared" si="1455"/>
        <v>0</v>
      </c>
      <c r="AB820" s="16">
        <f t="shared" si="1455"/>
        <v>0</v>
      </c>
      <c r="AC820" s="16">
        <f t="shared" si="1455"/>
        <v>0</v>
      </c>
      <c r="AD820" s="16">
        <f t="shared" si="1455"/>
        <v>0</v>
      </c>
      <c r="AE820" s="16">
        <f t="shared" si="1455"/>
        <v>0</v>
      </c>
      <c r="AF820" s="16">
        <f t="shared" si="1455"/>
        <v>0</v>
      </c>
      <c r="AG820" s="5"/>
      <c r="AH820" s="5"/>
      <c r="AI820" s="5"/>
      <c r="AJ820" s="5"/>
      <c r="AK820" s="5"/>
      <c r="AL820" s="5"/>
      <c r="AM820" s="5"/>
      <c r="AN820" s="5"/>
      <c r="AO820" s="5"/>
      <c r="AP820" s="5"/>
    </row>
    <row r="821" spans="2:42" s="3" customFormat="1" ht="30" x14ac:dyDescent="0.25">
      <c r="B821" s="8" t="s">
        <v>71</v>
      </c>
      <c r="C821" s="16">
        <f t="shared" ref="C821:Q821" si="1456">C595+C708</f>
        <v>0</v>
      </c>
      <c r="D821" s="16">
        <f t="shared" si="1456"/>
        <v>0</v>
      </c>
      <c r="E821" s="16">
        <f t="shared" si="1456"/>
        <v>0</v>
      </c>
      <c r="F821" s="16">
        <f t="shared" si="1456"/>
        <v>0</v>
      </c>
      <c r="G821" s="16">
        <f t="shared" si="1456"/>
        <v>0</v>
      </c>
      <c r="H821" s="16">
        <f t="shared" si="1456"/>
        <v>0</v>
      </c>
      <c r="I821" s="16">
        <f t="shared" si="1456"/>
        <v>0</v>
      </c>
      <c r="J821" s="16">
        <f t="shared" si="1456"/>
        <v>0</v>
      </c>
      <c r="K821" s="16">
        <f t="shared" si="1456"/>
        <v>0</v>
      </c>
      <c r="L821" s="16">
        <f t="shared" si="1456"/>
        <v>0</v>
      </c>
      <c r="M821" s="16">
        <f t="shared" si="1456"/>
        <v>0</v>
      </c>
      <c r="N821" s="16">
        <f t="shared" si="1456"/>
        <v>0</v>
      </c>
      <c r="O821" s="16">
        <f t="shared" si="1456"/>
        <v>0</v>
      </c>
      <c r="P821" s="16">
        <f t="shared" si="1456"/>
        <v>0</v>
      </c>
      <c r="Q821" s="16">
        <f t="shared" si="1456"/>
        <v>0</v>
      </c>
      <c r="R821" s="16">
        <f t="shared" ref="R821:AF821" si="1457">R595+R708</f>
        <v>0</v>
      </c>
      <c r="S821" s="16">
        <f t="shared" si="1457"/>
        <v>0</v>
      </c>
      <c r="T821" s="16">
        <f t="shared" si="1457"/>
        <v>0</v>
      </c>
      <c r="U821" s="16">
        <f t="shared" si="1457"/>
        <v>0</v>
      </c>
      <c r="V821" s="16">
        <f t="shared" si="1457"/>
        <v>0</v>
      </c>
      <c r="W821" s="16">
        <f t="shared" si="1457"/>
        <v>0</v>
      </c>
      <c r="X821" s="16">
        <f t="shared" si="1457"/>
        <v>0</v>
      </c>
      <c r="Y821" s="16">
        <f t="shared" si="1457"/>
        <v>0</v>
      </c>
      <c r="Z821" s="16">
        <f t="shared" si="1457"/>
        <v>0</v>
      </c>
      <c r="AA821" s="16">
        <f t="shared" si="1457"/>
        <v>0</v>
      </c>
      <c r="AB821" s="16">
        <f t="shared" si="1457"/>
        <v>0</v>
      </c>
      <c r="AC821" s="16">
        <f t="shared" si="1457"/>
        <v>0</v>
      </c>
      <c r="AD821" s="16">
        <f t="shared" si="1457"/>
        <v>0</v>
      </c>
      <c r="AE821" s="16">
        <f t="shared" si="1457"/>
        <v>0</v>
      </c>
      <c r="AF821" s="16">
        <f t="shared" si="1457"/>
        <v>0</v>
      </c>
      <c r="AG821" s="5"/>
      <c r="AH821" s="5"/>
      <c r="AI821" s="5"/>
      <c r="AJ821" s="5"/>
      <c r="AK821" s="5"/>
      <c r="AL821" s="5"/>
      <c r="AM821" s="5"/>
      <c r="AN821" s="5"/>
      <c r="AO821" s="5"/>
      <c r="AP821" s="5"/>
    </row>
    <row r="822" spans="2:42" ht="15" x14ac:dyDescent="0.25">
      <c r="B822" s="23" t="s">
        <v>72</v>
      </c>
      <c r="C822" s="19">
        <f t="shared" ref="C822" si="1458">C823+C824</f>
        <v>4515000</v>
      </c>
      <c r="D822" s="19">
        <f t="shared" ref="D822:Q822" si="1459">D823+D824</f>
        <v>10050000</v>
      </c>
      <c r="E822" s="19">
        <f t="shared" si="1459"/>
        <v>3900000</v>
      </c>
      <c r="F822" s="19">
        <f t="shared" si="1459"/>
        <v>3900000</v>
      </c>
      <c r="G822" s="19">
        <f t="shared" si="1459"/>
        <v>3900000</v>
      </c>
      <c r="H822" s="19">
        <f t="shared" si="1459"/>
        <v>3900000</v>
      </c>
      <c r="I822" s="19">
        <f t="shared" si="1459"/>
        <v>3900000</v>
      </c>
      <c r="J822" s="19">
        <f t="shared" si="1459"/>
        <v>3900000</v>
      </c>
      <c r="K822" s="19">
        <f t="shared" si="1459"/>
        <v>3900000</v>
      </c>
      <c r="L822" s="19">
        <f t="shared" si="1459"/>
        <v>3900000</v>
      </c>
      <c r="M822" s="19">
        <f t="shared" si="1459"/>
        <v>3900000</v>
      </c>
      <c r="N822" s="19">
        <f t="shared" si="1459"/>
        <v>3900000</v>
      </c>
      <c r="O822" s="19">
        <f t="shared" si="1459"/>
        <v>3900000</v>
      </c>
      <c r="P822" s="19">
        <f t="shared" si="1459"/>
        <v>3900000</v>
      </c>
      <c r="Q822" s="19">
        <f t="shared" si="1459"/>
        <v>3900000</v>
      </c>
      <c r="R822" s="19">
        <f t="shared" ref="R822:AF822" si="1460">R823+R824</f>
        <v>3900000</v>
      </c>
      <c r="S822" s="19">
        <f t="shared" si="1460"/>
        <v>3900000</v>
      </c>
      <c r="T822" s="19">
        <f t="shared" si="1460"/>
        <v>3900000</v>
      </c>
      <c r="U822" s="19">
        <f t="shared" si="1460"/>
        <v>3900000</v>
      </c>
      <c r="V822" s="19">
        <f t="shared" si="1460"/>
        <v>3900000</v>
      </c>
      <c r="W822" s="19">
        <f t="shared" si="1460"/>
        <v>3900000</v>
      </c>
      <c r="X822" s="19">
        <f t="shared" si="1460"/>
        <v>3900000</v>
      </c>
      <c r="Y822" s="19">
        <f t="shared" si="1460"/>
        <v>3900000</v>
      </c>
      <c r="Z822" s="19">
        <f t="shared" si="1460"/>
        <v>3900000</v>
      </c>
      <c r="AA822" s="19">
        <f t="shared" si="1460"/>
        <v>3900000</v>
      </c>
      <c r="AB822" s="19">
        <f t="shared" si="1460"/>
        <v>3900000</v>
      </c>
      <c r="AC822" s="19">
        <f t="shared" si="1460"/>
        <v>3900000</v>
      </c>
      <c r="AD822" s="19">
        <f t="shared" si="1460"/>
        <v>3900000</v>
      </c>
      <c r="AE822" s="19">
        <f t="shared" si="1460"/>
        <v>3900000</v>
      </c>
      <c r="AF822" s="19">
        <f t="shared" si="1460"/>
        <v>3900000</v>
      </c>
      <c r="AG822" s="5"/>
      <c r="AH822" s="5"/>
      <c r="AI822" s="5"/>
      <c r="AJ822" s="5"/>
      <c r="AK822" s="5"/>
      <c r="AL822" s="5"/>
      <c r="AM822" s="5"/>
      <c r="AN822" s="5"/>
      <c r="AO822" s="5"/>
      <c r="AP822" s="5"/>
    </row>
    <row r="823" spans="2:42" s="3" customFormat="1" ht="15" x14ac:dyDescent="0.25">
      <c r="B823" s="8" t="s">
        <v>73</v>
      </c>
      <c r="C823" s="16">
        <f t="shared" ref="C823:Q823" si="1461">C597+C710</f>
        <v>4515000</v>
      </c>
      <c r="D823" s="16">
        <f t="shared" si="1461"/>
        <v>10050000</v>
      </c>
      <c r="E823" s="16">
        <f t="shared" si="1461"/>
        <v>3900000</v>
      </c>
      <c r="F823" s="16">
        <f t="shared" si="1461"/>
        <v>3900000</v>
      </c>
      <c r="G823" s="16">
        <f t="shared" si="1461"/>
        <v>3900000</v>
      </c>
      <c r="H823" s="16">
        <f t="shared" si="1461"/>
        <v>3900000</v>
      </c>
      <c r="I823" s="16">
        <f t="shared" si="1461"/>
        <v>3900000</v>
      </c>
      <c r="J823" s="16">
        <f t="shared" si="1461"/>
        <v>3900000</v>
      </c>
      <c r="K823" s="16">
        <f t="shared" si="1461"/>
        <v>3900000</v>
      </c>
      <c r="L823" s="16">
        <f t="shared" si="1461"/>
        <v>3900000</v>
      </c>
      <c r="M823" s="16">
        <f t="shared" si="1461"/>
        <v>3900000</v>
      </c>
      <c r="N823" s="16">
        <f t="shared" si="1461"/>
        <v>3900000</v>
      </c>
      <c r="O823" s="16">
        <f t="shared" si="1461"/>
        <v>3900000</v>
      </c>
      <c r="P823" s="16">
        <f t="shared" si="1461"/>
        <v>3900000</v>
      </c>
      <c r="Q823" s="16">
        <f t="shared" si="1461"/>
        <v>3900000</v>
      </c>
      <c r="R823" s="16">
        <f t="shared" ref="R823:AF823" si="1462">R597+R710</f>
        <v>3900000</v>
      </c>
      <c r="S823" s="16">
        <f t="shared" si="1462"/>
        <v>3900000</v>
      </c>
      <c r="T823" s="16">
        <f t="shared" si="1462"/>
        <v>3900000</v>
      </c>
      <c r="U823" s="16">
        <f t="shared" si="1462"/>
        <v>3900000</v>
      </c>
      <c r="V823" s="16">
        <f t="shared" si="1462"/>
        <v>3900000</v>
      </c>
      <c r="W823" s="16">
        <f t="shared" si="1462"/>
        <v>3900000</v>
      </c>
      <c r="X823" s="16">
        <f t="shared" si="1462"/>
        <v>3900000</v>
      </c>
      <c r="Y823" s="16">
        <f t="shared" si="1462"/>
        <v>3900000</v>
      </c>
      <c r="Z823" s="16">
        <f t="shared" si="1462"/>
        <v>3900000</v>
      </c>
      <c r="AA823" s="16">
        <f t="shared" si="1462"/>
        <v>3900000</v>
      </c>
      <c r="AB823" s="16">
        <f t="shared" si="1462"/>
        <v>3900000</v>
      </c>
      <c r="AC823" s="16">
        <f t="shared" si="1462"/>
        <v>3900000</v>
      </c>
      <c r="AD823" s="16">
        <f t="shared" si="1462"/>
        <v>3900000</v>
      </c>
      <c r="AE823" s="16">
        <f t="shared" si="1462"/>
        <v>3900000</v>
      </c>
      <c r="AF823" s="16">
        <f t="shared" si="1462"/>
        <v>3900000</v>
      </c>
      <c r="AG823" s="5"/>
      <c r="AH823" s="5"/>
      <c r="AI823" s="5"/>
      <c r="AJ823" s="5"/>
      <c r="AK823" s="5"/>
      <c r="AL823" s="5"/>
      <c r="AM823" s="5"/>
      <c r="AN823" s="5"/>
      <c r="AO823" s="5"/>
      <c r="AP823" s="5"/>
    </row>
    <row r="824" spans="2:42" s="3" customFormat="1" ht="30" x14ac:dyDescent="0.25">
      <c r="B824" s="8" t="s">
        <v>74</v>
      </c>
      <c r="C824" s="16">
        <f t="shared" ref="C824:Q824" si="1463">C598+C711</f>
        <v>0</v>
      </c>
      <c r="D824" s="16">
        <f t="shared" si="1463"/>
        <v>0</v>
      </c>
      <c r="E824" s="16">
        <f t="shared" si="1463"/>
        <v>0</v>
      </c>
      <c r="F824" s="16">
        <f t="shared" si="1463"/>
        <v>0</v>
      </c>
      <c r="G824" s="16">
        <f t="shared" si="1463"/>
        <v>0</v>
      </c>
      <c r="H824" s="16">
        <f t="shared" si="1463"/>
        <v>0</v>
      </c>
      <c r="I824" s="16">
        <f t="shared" si="1463"/>
        <v>0</v>
      </c>
      <c r="J824" s="16">
        <f t="shared" si="1463"/>
        <v>0</v>
      </c>
      <c r="K824" s="16">
        <f t="shared" si="1463"/>
        <v>0</v>
      </c>
      <c r="L824" s="16">
        <f t="shared" si="1463"/>
        <v>0</v>
      </c>
      <c r="M824" s="16">
        <f t="shared" si="1463"/>
        <v>0</v>
      </c>
      <c r="N824" s="16">
        <f t="shared" si="1463"/>
        <v>0</v>
      </c>
      <c r="O824" s="16">
        <f t="shared" si="1463"/>
        <v>0</v>
      </c>
      <c r="P824" s="16">
        <f t="shared" si="1463"/>
        <v>0</v>
      </c>
      <c r="Q824" s="16">
        <f t="shared" si="1463"/>
        <v>0</v>
      </c>
      <c r="R824" s="16">
        <f t="shared" ref="R824:AF824" si="1464">R598+R711</f>
        <v>0</v>
      </c>
      <c r="S824" s="16">
        <f t="shared" si="1464"/>
        <v>0</v>
      </c>
      <c r="T824" s="16">
        <f t="shared" si="1464"/>
        <v>0</v>
      </c>
      <c r="U824" s="16">
        <f t="shared" si="1464"/>
        <v>0</v>
      </c>
      <c r="V824" s="16">
        <f t="shared" si="1464"/>
        <v>0</v>
      </c>
      <c r="W824" s="16">
        <f t="shared" si="1464"/>
        <v>0</v>
      </c>
      <c r="X824" s="16">
        <f t="shared" si="1464"/>
        <v>0</v>
      </c>
      <c r="Y824" s="16">
        <f t="shared" si="1464"/>
        <v>0</v>
      </c>
      <c r="Z824" s="16">
        <f t="shared" si="1464"/>
        <v>0</v>
      </c>
      <c r="AA824" s="16">
        <f t="shared" si="1464"/>
        <v>0</v>
      </c>
      <c r="AB824" s="16">
        <f t="shared" si="1464"/>
        <v>0</v>
      </c>
      <c r="AC824" s="16">
        <f t="shared" si="1464"/>
        <v>0</v>
      </c>
      <c r="AD824" s="16">
        <f t="shared" si="1464"/>
        <v>0</v>
      </c>
      <c r="AE824" s="16">
        <f t="shared" si="1464"/>
        <v>0</v>
      </c>
      <c r="AF824" s="16">
        <f t="shared" si="1464"/>
        <v>0</v>
      </c>
      <c r="AG824" s="5"/>
      <c r="AH824" s="5"/>
      <c r="AI824" s="5"/>
      <c r="AJ824" s="5"/>
      <c r="AK824" s="5"/>
      <c r="AL824" s="5"/>
      <c r="AM824" s="5"/>
      <c r="AN824" s="5"/>
      <c r="AO824" s="5"/>
      <c r="AP824" s="5"/>
    </row>
    <row r="825" spans="2:42" ht="30" x14ac:dyDescent="0.25">
      <c r="B825" s="23" t="s">
        <v>75</v>
      </c>
      <c r="C825" s="19">
        <f t="shared" ref="C825:Q825" si="1465">C818-C822</f>
        <v>-4515000</v>
      </c>
      <c r="D825" s="19">
        <f t="shared" si="1465"/>
        <v>-10050000</v>
      </c>
      <c r="E825" s="19">
        <f t="shared" si="1465"/>
        <v>-3900000</v>
      </c>
      <c r="F825" s="19">
        <f t="shared" si="1465"/>
        <v>-3900000</v>
      </c>
      <c r="G825" s="19">
        <f t="shared" si="1465"/>
        <v>-3900000</v>
      </c>
      <c r="H825" s="19">
        <f t="shared" si="1465"/>
        <v>-3900000</v>
      </c>
      <c r="I825" s="19">
        <f t="shared" si="1465"/>
        <v>-3900000</v>
      </c>
      <c r="J825" s="19">
        <f t="shared" si="1465"/>
        <v>-3900000</v>
      </c>
      <c r="K825" s="19">
        <f t="shared" si="1465"/>
        <v>-3900000</v>
      </c>
      <c r="L825" s="19">
        <f t="shared" si="1465"/>
        <v>-3900000</v>
      </c>
      <c r="M825" s="19">
        <f t="shared" si="1465"/>
        <v>-3900000</v>
      </c>
      <c r="N825" s="19">
        <f t="shared" si="1465"/>
        <v>-3900000</v>
      </c>
      <c r="O825" s="19">
        <f t="shared" si="1465"/>
        <v>-3900000</v>
      </c>
      <c r="P825" s="19">
        <f t="shared" si="1465"/>
        <v>-3900000</v>
      </c>
      <c r="Q825" s="19">
        <f t="shared" si="1465"/>
        <v>-3900000</v>
      </c>
      <c r="R825" s="19">
        <f t="shared" ref="R825:AF825" si="1466">R818-R822</f>
        <v>-3900000</v>
      </c>
      <c r="S825" s="19">
        <f t="shared" si="1466"/>
        <v>-3900000</v>
      </c>
      <c r="T825" s="19">
        <f t="shared" si="1466"/>
        <v>-3900000</v>
      </c>
      <c r="U825" s="19">
        <f t="shared" si="1466"/>
        <v>-3900000</v>
      </c>
      <c r="V825" s="19">
        <f t="shared" si="1466"/>
        <v>-3900000</v>
      </c>
      <c r="W825" s="19">
        <f t="shared" si="1466"/>
        <v>-3900000</v>
      </c>
      <c r="X825" s="19">
        <f t="shared" si="1466"/>
        <v>-3900000</v>
      </c>
      <c r="Y825" s="19">
        <f t="shared" si="1466"/>
        <v>-3900000</v>
      </c>
      <c r="Z825" s="19">
        <f t="shared" si="1466"/>
        <v>-3900000</v>
      </c>
      <c r="AA825" s="19">
        <f t="shared" si="1466"/>
        <v>-3900000</v>
      </c>
      <c r="AB825" s="19">
        <f t="shared" si="1466"/>
        <v>-3900000</v>
      </c>
      <c r="AC825" s="19">
        <f t="shared" si="1466"/>
        <v>-3900000</v>
      </c>
      <c r="AD825" s="19">
        <f t="shared" si="1466"/>
        <v>-3900000</v>
      </c>
      <c r="AE825" s="19">
        <f t="shared" si="1466"/>
        <v>-3900000</v>
      </c>
      <c r="AF825" s="19">
        <f t="shared" si="1466"/>
        <v>-3900000</v>
      </c>
      <c r="AG825" s="5"/>
      <c r="AH825" s="5"/>
      <c r="AI825" s="5"/>
      <c r="AJ825" s="5"/>
      <c r="AK825" s="5"/>
      <c r="AL825" s="5"/>
      <c r="AM825" s="5"/>
      <c r="AN825" s="5"/>
      <c r="AO825" s="5"/>
      <c r="AP825" s="5"/>
    </row>
    <row r="826" spans="2:42" ht="30" x14ac:dyDescent="0.25">
      <c r="B826" s="24" t="s">
        <v>76</v>
      </c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5"/>
      <c r="AH826" s="5"/>
      <c r="AI826" s="5"/>
      <c r="AJ826" s="5"/>
      <c r="AK826" s="5"/>
      <c r="AL826" s="5"/>
      <c r="AM826" s="5"/>
      <c r="AN826" s="5"/>
      <c r="AO826" s="5"/>
      <c r="AP826" s="5"/>
    </row>
    <row r="827" spans="2:42" ht="15" x14ac:dyDescent="0.25">
      <c r="B827" s="23" t="s">
        <v>68</v>
      </c>
      <c r="C827" s="19">
        <f t="shared" ref="C827:Q827" si="1467">C828+C829+C830+C831</f>
        <v>253690.57454545452</v>
      </c>
      <c r="D827" s="19">
        <f t="shared" si="1467"/>
        <v>2536905.7454545451</v>
      </c>
      <c r="E827" s="19">
        <f t="shared" si="1467"/>
        <v>0</v>
      </c>
      <c r="F827" s="19">
        <f t="shared" si="1467"/>
        <v>0</v>
      </c>
      <c r="G827" s="19">
        <f t="shared" si="1467"/>
        <v>0</v>
      </c>
      <c r="H827" s="19">
        <f t="shared" si="1467"/>
        <v>0</v>
      </c>
      <c r="I827" s="19">
        <f t="shared" si="1467"/>
        <v>0</v>
      </c>
      <c r="J827" s="19">
        <f t="shared" si="1467"/>
        <v>0</v>
      </c>
      <c r="K827" s="19">
        <f t="shared" si="1467"/>
        <v>0</v>
      </c>
      <c r="L827" s="19">
        <f t="shared" si="1467"/>
        <v>0</v>
      </c>
      <c r="M827" s="19">
        <f t="shared" si="1467"/>
        <v>0</v>
      </c>
      <c r="N827" s="19">
        <f t="shared" si="1467"/>
        <v>0</v>
      </c>
      <c r="O827" s="19">
        <f t="shared" si="1467"/>
        <v>0</v>
      </c>
      <c r="P827" s="19">
        <f t="shared" si="1467"/>
        <v>0</v>
      </c>
      <c r="Q827" s="19">
        <f t="shared" si="1467"/>
        <v>0</v>
      </c>
      <c r="R827" s="19">
        <f t="shared" ref="R827:AF827" si="1468">R828+R829+R830+R831</f>
        <v>0</v>
      </c>
      <c r="S827" s="19">
        <f t="shared" si="1468"/>
        <v>0</v>
      </c>
      <c r="T827" s="19">
        <f t="shared" si="1468"/>
        <v>0</v>
      </c>
      <c r="U827" s="19">
        <f t="shared" si="1468"/>
        <v>0</v>
      </c>
      <c r="V827" s="19">
        <f t="shared" si="1468"/>
        <v>0</v>
      </c>
      <c r="W827" s="19">
        <f t="shared" si="1468"/>
        <v>0</v>
      </c>
      <c r="X827" s="19">
        <f t="shared" si="1468"/>
        <v>0</v>
      </c>
      <c r="Y827" s="19">
        <f t="shared" si="1468"/>
        <v>0</v>
      </c>
      <c r="Z827" s="19">
        <f t="shared" si="1468"/>
        <v>0</v>
      </c>
      <c r="AA827" s="19">
        <f t="shared" si="1468"/>
        <v>0</v>
      </c>
      <c r="AB827" s="19">
        <f t="shared" si="1468"/>
        <v>0</v>
      </c>
      <c r="AC827" s="19">
        <f t="shared" si="1468"/>
        <v>0</v>
      </c>
      <c r="AD827" s="19">
        <f t="shared" si="1468"/>
        <v>0</v>
      </c>
      <c r="AE827" s="19">
        <f t="shared" si="1468"/>
        <v>0</v>
      </c>
      <c r="AF827" s="19">
        <f t="shared" si="1468"/>
        <v>0</v>
      </c>
      <c r="AG827" s="5"/>
      <c r="AH827" s="5"/>
      <c r="AI827" s="5"/>
      <c r="AJ827" s="5"/>
      <c r="AK827" s="5"/>
      <c r="AL827" s="5"/>
      <c r="AM827" s="5"/>
      <c r="AN827" s="5"/>
      <c r="AO827" s="5"/>
      <c r="AP827" s="5"/>
    </row>
    <row r="828" spans="2:42" s="3" customFormat="1" ht="30" x14ac:dyDescent="0.25">
      <c r="B828" s="8" t="s">
        <v>77</v>
      </c>
      <c r="C828" s="16">
        <f t="shared" ref="C828:Q828" si="1469">C602+C715</f>
        <v>0</v>
      </c>
      <c r="D828" s="16">
        <f t="shared" si="1469"/>
        <v>0</v>
      </c>
      <c r="E828" s="16">
        <f t="shared" si="1469"/>
        <v>0</v>
      </c>
      <c r="F828" s="16">
        <f t="shared" si="1469"/>
        <v>0</v>
      </c>
      <c r="G828" s="16">
        <f t="shared" si="1469"/>
        <v>0</v>
      </c>
      <c r="H828" s="16">
        <f t="shared" si="1469"/>
        <v>0</v>
      </c>
      <c r="I828" s="16">
        <f t="shared" si="1469"/>
        <v>0</v>
      </c>
      <c r="J828" s="16">
        <f t="shared" si="1469"/>
        <v>0</v>
      </c>
      <c r="K828" s="16">
        <f t="shared" si="1469"/>
        <v>0</v>
      </c>
      <c r="L828" s="16">
        <f t="shared" si="1469"/>
        <v>0</v>
      </c>
      <c r="M828" s="16">
        <f t="shared" si="1469"/>
        <v>0</v>
      </c>
      <c r="N828" s="16">
        <f t="shared" si="1469"/>
        <v>0</v>
      </c>
      <c r="O828" s="16">
        <f t="shared" si="1469"/>
        <v>0</v>
      </c>
      <c r="P828" s="16">
        <f t="shared" si="1469"/>
        <v>0</v>
      </c>
      <c r="Q828" s="16">
        <f t="shared" si="1469"/>
        <v>0</v>
      </c>
      <c r="R828" s="16">
        <f t="shared" ref="R828:AF828" si="1470">R602+R715</f>
        <v>0</v>
      </c>
      <c r="S828" s="16">
        <f t="shared" si="1470"/>
        <v>0</v>
      </c>
      <c r="T828" s="16">
        <f t="shared" si="1470"/>
        <v>0</v>
      </c>
      <c r="U828" s="16">
        <f t="shared" si="1470"/>
        <v>0</v>
      </c>
      <c r="V828" s="16">
        <f t="shared" si="1470"/>
        <v>0</v>
      </c>
      <c r="W828" s="16">
        <f t="shared" si="1470"/>
        <v>0</v>
      </c>
      <c r="X828" s="16">
        <f t="shared" si="1470"/>
        <v>0</v>
      </c>
      <c r="Y828" s="16">
        <f t="shared" si="1470"/>
        <v>0</v>
      </c>
      <c r="Z828" s="16">
        <f t="shared" si="1470"/>
        <v>0</v>
      </c>
      <c r="AA828" s="16">
        <f t="shared" si="1470"/>
        <v>0</v>
      </c>
      <c r="AB828" s="16">
        <f t="shared" si="1470"/>
        <v>0</v>
      </c>
      <c r="AC828" s="16">
        <f t="shared" si="1470"/>
        <v>0</v>
      </c>
      <c r="AD828" s="16">
        <f t="shared" si="1470"/>
        <v>0</v>
      </c>
      <c r="AE828" s="16">
        <f t="shared" si="1470"/>
        <v>0</v>
      </c>
      <c r="AF828" s="16">
        <f t="shared" si="1470"/>
        <v>0</v>
      </c>
      <c r="AG828" s="5"/>
      <c r="AH828" s="5"/>
      <c r="AI828" s="5"/>
      <c r="AJ828" s="5"/>
      <c r="AK828" s="5"/>
      <c r="AL828" s="5"/>
      <c r="AM828" s="5"/>
      <c r="AN828" s="5"/>
      <c r="AO828" s="5"/>
      <c r="AP828" s="5"/>
    </row>
    <row r="829" spans="2:42" s="3" customFormat="1" ht="15" x14ac:dyDescent="0.25">
      <c r="B829" s="8" t="s">
        <v>78</v>
      </c>
      <c r="C829" s="16">
        <f t="shared" ref="C829:Q829" si="1471">C603+C716</f>
        <v>0</v>
      </c>
      <c r="D829" s="16">
        <f t="shared" si="1471"/>
        <v>0</v>
      </c>
      <c r="E829" s="16">
        <f t="shared" si="1471"/>
        <v>0</v>
      </c>
      <c r="F829" s="16">
        <f t="shared" si="1471"/>
        <v>0</v>
      </c>
      <c r="G829" s="16">
        <f t="shared" si="1471"/>
        <v>0</v>
      </c>
      <c r="H829" s="16">
        <f t="shared" si="1471"/>
        <v>0</v>
      </c>
      <c r="I829" s="16">
        <f t="shared" si="1471"/>
        <v>0</v>
      </c>
      <c r="J829" s="16">
        <f t="shared" si="1471"/>
        <v>0</v>
      </c>
      <c r="K829" s="16">
        <f t="shared" si="1471"/>
        <v>0</v>
      </c>
      <c r="L829" s="16">
        <f t="shared" si="1471"/>
        <v>0</v>
      </c>
      <c r="M829" s="16">
        <f t="shared" si="1471"/>
        <v>0</v>
      </c>
      <c r="N829" s="16">
        <f t="shared" si="1471"/>
        <v>0</v>
      </c>
      <c r="O829" s="16">
        <f t="shared" si="1471"/>
        <v>0</v>
      </c>
      <c r="P829" s="16">
        <f t="shared" si="1471"/>
        <v>0</v>
      </c>
      <c r="Q829" s="16">
        <f t="shared" si="1471"/>
        <v>0</v>
      </c>
      <c r="R829" s="16">
        <f t="shared" ref="R829:AF829" si="1472">R603+R716</f>
        <v>0</v>
      </c>
      <c r="S829" s="16">
        <f t="shared" si="1472"/>
        <v>0</v>
      </c>
      <c r="T829" s="16">
        <f t="shared" si="1472"/>
        <v>0</v>
      </c>
      <c r="U829" s="16">
        <f t="shared" si="1472"/>
        <v>0</v>
      </c>
      <c r="V829" s="16">
        <f t="shared" si="1472"/>
        <v>0</v>
      </c>
      <c r="W829" s="16">
        <f t="shared" si="1472"/>
        <v>0</v>
      </c>
      <c r="X829" s="16">
        <f t="shared" si="1472"/>
        <v>0</v>
      </c>
      <c r="Y829" s="16">
        <f t="shared" si="1472"/>
        <v>0</v>
      </c>
      <c r="Z829" s="16">
        <f t="shared" si="1472"/>
        <v>0</v>
      </c>
      <c r="AA829" s="16">
        <f t="shared" si="1472"/>
        <v>0</v>
      </c>
      <c r="AB829" s="16">
        <f t="shared" si="1472"/>
        <v>0</v>
      </c>
      <c r="AC829" s="16">
        <f t="shared" si="1472"/>
        <v>0</v>
      </c>
      <c r="AD829" s="16">
        <f t="shared" si="1472"/>
        <v>0</v>
      </c>
      <c r="AE829" s="16">
        <f t="shared" si="1472"/>
        <v>0</v>
      </c>
      <c r="AF829" s="16">
        <f t="shared" si="1472"/>
        <v>0</v>
      </c>
      <c r="AG829" s="5"/>
      <c r="AH829" s="5"/>
      <c r="AI829" s="5"/>
      <c r="AJ829" s="5"/>
      <c r="AK829" s="5"/>
      <c r="AL829" s="5"/>
      <c r="AM829" s="5"/>
      <c r="AN829" s="5"/>
      <c r="AO829" s="5"/>
      <c r="AP829" s="5"/>
    </row>
    <row r="830" spans="2:42" s="3" customFormat="1" ht="30" x14ac:dyDescent="0.25">
      <c r="B830" s="8" t="s">
        <v>79</v>
      </c>
      <c r="C830" s="16">
        <f t="shared" ref="C830:Q830" si="1473">C604+C717</f>
        <v>0</v>
      </c>
      <c r="D830" s="16">
        <f t="shared" si="1473"/>
        <v>0</v>
      </c>
      <c r="E830" s="16">
        <f t="shared" si="1473"/>
        <v>0</v>
      </c>
      <c r="F830" s="16">
        <f t="shared" si="1473"/>
        <v>0</v>
      </c>
      <c r="G830" s="16">
        <f t="shared" si="1473"/>
        <v>0</v>
      </c>
      <c r="H830" s="16">
        <f t="shared" si="1473"/>
        <v>0</v>
      </c>
      <c r="I830" s="16">
        <f t="shared" si="1473"/>
        <v>0</v>
      </c>
      <c r="J830" s="16">
        <f t="shared" si="1473"/>
        <v>0</v>
      </c>
      <c r="K830" s="16">
        <f t="shared" si="1473"/>
        <v>0</v>
      </c>
      <c r="L830" s="16">
        <f t="shared" si="1473"/>
        <v>0</v>
      </c>
      <c r="M830" s="16">
        <f t="shared" si="1473"/>
        <v>0</v>
      </c>
      <c r="N830" s="16">
        <f t="shared" si="1473"/>
        <v>0</v>
      </c>
      <c r="O830" s="16">
        <f t="shared" si="1473"/>
        <v>0</v>
      </c>
      <c r="P830" s="16">
        <f t="shared" si="1473"/>
        <v>0</v>
      </c>
      <c r="Q830" s="16">
        <f t="shared" si="1473"/>
        <v>0</v>
      </c>
      <c r="R830" s="16">
        <f t="shared" ref="R830:AF830" si="1474">R604+R717</f>
        <v>0</v>
      </c>
      <c r="S830" s="16">
        <f t="shared" si="1474"/>
        <v>0</v>
      </c>
      <c r="T830" s="16">
        <f t="shared" si="1474"/>
        <v>0</v>
      </c>
      <c r="U830" s="16">
        <f t="shared" si="1474"/>
        <v>0</v>
      </c>
      <c r="V830" s="16">
        <f t="shared" si="1474"/>
        <v>0</v>
      </c>
      <c r="W830" s="16">
        <f t="shared" si="1474"/>
        <v>0</v>
      </c>
      <c r="X830" s="16">
        <f t="shared" si="1474"/>
        <v>0</v>
      </c>
      <c r="Y830" s="16">
        <f t="shared" si="1474"/>
        <v>0</v>
      </c>
      <c r="Z830" s="16">
        <f t="shared" si="1474"/>
        <v>0</v>
      </c>
      <c r="AA830" s="16">
        <f t="shared" si="1474"/>
        <v>0</v>
      </c>
      <c r="AB830" s="16">
        <f t="shared" si="1474"/>
        <v>0</v>
      </c>
      <c r="AC830" s="16">
        <f t="shared" si="1474"/>
        <v>0</v>
      </c>
      <c r="AD830" s="16">
        <f t="shared" si="1474"/>
        <v>0</v>
      </c>
      <c r="AE830" s="16">
        <f t="shared" si="1474"/>
        <v>0</v>
      </c>
      <c r="AF830" s="16">
        <f t="shared" si="1474"/>
        <v>0</v>
      </c>
      <c r="AG830" s="5"/>
      <c r="AH830" s="5"/>
      <c r="AI830" s="5"/>
      <c r="AJ830" s="5"/>
      <c r="AK830" s="5"/>
      <c r="AL830" s="5"/>
      <c r="AM830" s="5"/>
      <c r="AN830" s="5"/>
      <c r="AO830" s="5"/>
      <c r="AP830" s="5"/>
    </row>
    <row r="831" spans="2:42" s="3" customFormat="1" ht="15" x14ac:dyDescent="0.25">
      <c r="B831" s="8" t="s">
        <v>121</v>
      </c>
      <c r="C831" s="16">
        <f t="shared" ref="C831:Q831" si="1475">C605+C718</f>
        <v>253690.57454545452</v>
      </c>
      <c r="D831" s="16">
        <f t="shared" si="1475"/>
        <v>2536905.7454545451</v>
      </c>
      <c r="E831" s="16">
        <f t="shared" si="1475"/>
        <v>0</v>
      </c>
      <c r="F831" s="16">
        <f t="shared" si="1475"/>
        <v>0</v>
      </c>
      <c r="G831" s="16">
        <f t="shared" si="1475"/>
        <v>0</v>
      </c>
      <c r="H831" s="16">
        <f t="shared" si="1475"/>
        <v>0</v>
      </c>
      <c r="I831" s="16">
        <f t="shared" si="1475"/>
        <v>0</v>
      </c>
      <c r="J831" s="16">
        <f t="shared" si="1475"/>
        <v>0</v>
      </c>
      <c r="K831" s="16">
        <f t="shared" si="1475"/>
        <v>0</v>
      </c>
      <c r="L831" s="16">
        <f t="shared" si="1475"/>
        <v>0</v>
      </c>
      <c r="M831" s="16">
        <f t="shared" si="1475"/>
        <v>0</v>
      </c>
      <c r="N831" s="16">
        <f t="shared" si="1475"/>
        <v>0</v>
      </c>
      <c r="O831" s="16">
        <f t="shared" si="1475"/>
        <v>0</v>
      </c>
      <c r="P831" s="16">
        <f t="shared" si="1475"/>
        <v>0</v>
      </c>
      <c r="Q831" s="16">
        <f t="shared" si="1475"/>
        <v>0</v>
      </c>
      <c r="R831" s="16">
        <f t="shared" ref="R831:AF831" si="1476">R605+R718</f>
        <v>0</v>
      </c>
      <c r="S831" s="16">
        <f t="shared" si="1476"/>
        <v>0</v>
      </c>
      <c r="T831" s="16">
        <f t="shared" si="1476"/>
        <v>0</v>
      </c>
      <c r="U831" s="16">
        <f t="shared" si="1476"/>
        <v>0</v>
      </c>
      <c r="V831" s="16">
        <f t="shared" si="1476"/>
        <v>0</v>
      </c>
      <c r="W831" s="16">
        <f t="shared" si="1476"/>
        <v>0</v>
      </c>
      <c r="X831" s="16">
        <f t="shared" si="1476"/>
        <v>0</v>
      </c>
      <c r="Y831" s="16">
        <f t="shared" si="1476"/>
        <v>0</v>
      </c>
      <c r="Z831" s="16">
        <f t="shared" si="1476"/>
        <v>0</v>
      </c>
      <c r="AA831" s="16">
        <f t="shared" si="1476"/>
        <v>0</v>
      </c>
      <c r="AB831" s="16">
        <f t="shared" si="1476"/>
        <v>0</v>
      </c>
      <c r="AC831" s="16">
        <f t="shared" si="1476"/>
        <v>0</v>
      </c>
      <c r="AD831" s="16">
        <f t="shared" si="1476"/>
        <v>0</v>
      </c>
      <c r="AE831" s="16">
        <f t="shared" si="1476"/>
        <v>0</v>
      </c>
      <c r="AF831" s="16">
        <f t="shared" si="1476"/>
        <v>0</v>
      </c>
      <c r="AG831" s="5"/>
      <c r="AH831" s="5"/>
      <c r="AI831" s="5"/>
      <c r="AJ831" s="5"/>
      <c r="AK831" s="5"/>
      <c r="AL831" s="5"/>
      <c r="AM831" s="5"/>
      <c r="AN831" s="5"/>
      <c r="AO831" s="5"/>
      <c r="AP831" s="5"/>
    </row>
    <row r="832" spans="2:42" ht="15" x14ac:dyDescent="0.25">
      <c r="B832" s="23" t="s">
        <v>72</v>
      </c>
      <c r="C832" s="19">
        <f t="shared" ref="C832" si="1477">C833+C834+C835+C836+C837+C838</f>
        <v>0</v>
      </c>
      <c r="D832" s="19">
        <f t="shared" ref="D832:Q832" si="1478">D833+D834+D835+D836+D837+D838</f>
        <v>0</v>
      </c>
      <c r="E832" s="19">
        <f t="shared" si="1478"/>
        <v>0</v>
      </c>
      <c r="F832" s="19">
        <f t="shared" si="1478"/>
        <v>0</v>
      </c>
      <c r="G832" s="19">
        <f t="shared" si="1478"/>
        <v>0</v>
      </c>
      <c r="H832" s="19">
        <f t="shared" si="1478"/>
        <v>0</v>
      </c>
      <c r="I832" s="19">
        <f t="shared" si="1478"/>
        <v>0</v>
      </c>
      <c r="J832" s="19">
        <f t="shared" si="1478"/>
        <v>0</v>
      </c>
      <c r="K832" s="19">
        <f t="shared" si="1478"/>
        <v>0</v>
      </c>
      <c r="L832" s="19">
        <f t="shared" si="1478"/>
        <v>0</v>
      </c>
      <c r="M832" s="19">
        <f t="shared" si="1478"/>
        <v>0</v>
      </c>
      <c r="N832" s="19">
        <f t="shared" si="1478"/>
        <v>0</v>
      </c>
      <c r="O832" s="19">
        <f t="shared" si="1478"/>
        <v>0</v>
      </c>
      <c r="P832" s="19">
        <f t="shared" si="1478"/>
        <v>0</v>
      </c>
      <c r="Q832" s="19">
        <f t="shared" si="1478"/>
        <v>0</v>
      </c>
      <c r="R832" s="19">
        <f t="shared" ref="R832:AF832" si="1479">R833+R834+R835+R836+R837+R838</f>
        <v>0</v>
      </c>
      <c r="S832" s="19">
        <f t="shared" si="1479"/>
        <v>0</v>
      </c>
      <c r="T832" s="19">
        <f t="shared" si="1479"/>
        <v>0</v>
      </c>
      <c r="U832" s="19">
        <f t="shared" si="1479"/>
        <v>0</v>
      </c>
      <c r="V832" s="19">
        <f t="shared" si="1479"/>
        <v>0</v>
      </c>
      <c r="W832" s="19">
        <f t="shared" si="1479"/>
        <v>0</v>
      </c>
      <c r="X832" s="19">
        <f t="shared" si="1479"/>
        <v>0</v>
      </c>
      <c r="Y832" s="19">
        <f t="shared" si="1479"/>
        <v>0</v>
      </c>
      <c r="Z832" s="19">
        <f t="shared" si="1479"/>
        <v>0</v>
      </c>
      <c r="AA832" s="19">
        <f t="shared" si="1479"/>
        <v>0</v>
      </c>
      <c r="AB832" s="19">
        <f t="shared" si="1479"/>
        <v>0</v>
      </c>
      <c r="AC832" s="19">
        <f t="shared" si="1479"/>
        <v>0</v>
      </c>
      <c r="AD832" s="19">
        <f t="shared" si="1479"/>
        <v>0</v>
      </c>
      <c r="AE832" s="19">
        <f t="shared" si="1479"/>
        <v>0</v>
      </c>
      <c r="AF832" s="19">
        <f t="shared" si="1479"/>
        <v>0</v>
      </c>
      <c r="AG832" s="5"/>
      <c r="AH832" s="5"/>
      <c r="AI832" s="5"/>
      <c r="AJ832" s="5"/>
      <c r="AK832" s="5"/>
      <c r="AL832" s="5"/>
      <c r="AM832" s="5"/>
      <c r="AN832" s="5"/>
      <c r="AO832" s="5"/>
      <c r="AP832" s="5"/>
    </row>
    <row r="833" spans="2:42" s="3" customFormat="1" ht="30" x14ac:dyDescent="0.25">
      <c r="B833" s="8" t="s">
        <v>80</v>
      </c>
      <c r="C833" s="16">
        <f t="shared" ref="C833:Q833" si="1480">C607+C720</f>
        <v>0</v>
      </c>
      <c r="D833" s="16">
        <f t="shared" si="1480"/>
        <v>0</v>
      </c>
      <c r="E833" s="16">
        <f t="shared" si="1480"/>
        <v>0</v>
      </c>
      <c r="F833" s="16">
        <f t="shared" si="1480"/>
        <v>0</v>
      </c>
      <c r="G833" s="16">
        <f t="shared" si="1480"/>
        <v>0</v>
      </c>
      <c r="H833" s="16">
        <f t="shared" si="1480"/>
        <v>0</v>
      </c>
      <c r="I833" s="16">
        <f t="shared" si="1480"/>
        <v>0</v>
      </c>
      <c r="J833" s="16">
        <f t="shared" si="1480"/>
        <v>0</v>
      </c>
      <c r="K833" s="16">
        <f t="shared" si="1480"/>
        <v>0</v>
      </c>
      <c r="L833" s="16">
        <f t="shared" si="1480"/>
        <v>0</v>
      </c>
      <c r="M833" s="16">
        <f t="shared" si="1480"/>
        <v>0</v>
      </c>
      <c r="N833" s="16">
        <f t="shared" si="1480"/>
        <v>0</v>
      </c>
      <c r="O833" s="16">
        <f t="shared" si="1480"/>
        <v>0</v>
      </c>
      <c r="P833" s="16">
        <f t="shared" si="1480"/>
        <v>0</v>
      </c>
      <c r="Q833" s="16">
        <f t="shared" si="1480"/>
        <v>0</v>
      </c>
      <c r="R833" s="16">
        <f t="shared" ref="R833:AF833" si="1481">R607+R720</f>
        <v>0</v>
      </c>
      <c r="S833" s="16">
        <f t="shared" si="1481"/>
        <v>0</v>
      </c>
      <c r="T833" s="16">
        <f t="shared" si="1481"/>
        <v>0</v>
      </c>
      <c r="U833" s="16">
        <f t="shared" si="1481"/>
        <v>0</v>
      </c>
      <c r="V833" s="16">
        <f t="shared" si="1481"/>
        <v>0</v>
      </c>
      <c r="W833" s="16">
        <f t="shared" si="1481"/>
        <v>0</v>
      </c>
      <c r="X833" s="16">
        <f t="shared" si="1481"/>
        <v>0</v>
      </c>
      <c r="Y833" s="16">
        <f t="shared" si="1481"/>
        <v>0</v>
      </c>
      <c r="Z833" s="16">
        <f t="shared" si="1481"/>
        <v>0</v>
      </c>
      <c r="AA833" s="16">
        <f t="shared" si="1481"/>
        <v>0</v>
      </c>
      <c r="AB833" s="16">
        <f t="shared" si="1481"/>
        <v>0</v>
      </c>
      <c r="AC833" s="16">
        <f t="shared" si="1481"/>
        <v>0</v>
      </c>
      <c r="AD833" s="16">
        <f t="shared" si="1481"/>
        <v>0</v>
      </c>
      <c r="AE833" s="16">
        <f t="shared" si="1481"/>
        <v>0</v>
      </c>
      <c r="AF833" s="16">
        <f t="shared" si="1481"/>
        <v>0</v>
      </c>
      <c r="AG833" s="5"/>
      <c r="AH833" s="5"/>
      <c r="AI833" s="5"/>
      <c r="AJ833" s="5"/>
      <c r="AK833" s="5"/>
      <c r="AL833" s="5"/>
      <c r="AM833" s="5"/>
      <c r="AN833" s="5"/>
      <c r="AO833" s="5"/>
      <c r="AP833" s="5"/>
    </row>
    <row r="834" spans="2:42" s="3" customFormat="1" ht="30" x14ac:dyDescent="0.25">
      <c r="B834" s="8" t="s">
        <v>81</v>
      </c>
      <c r="C834" s="16">
        <f t="shared" ref="C834:Q834" si="1482">C608+C721</f>
        <v>0</v>
      </c>
      <c r="D834" s="16">
        <f t="shared" si="1482"/>
        <v>0</v>
      </c>
      <c r="E834" s="16">
        <f t="shared" si="1482"/>
        <v>0</v>
      </c>
      <c r="F834" s="16">
        <f t="shared" si="1482"/>
        <v>0</v>
      </c>
      <c r="G834" s="16">
        <f t="shared" si="1482"/>
        <v>0</v>
      </c>
      <c r="H834" s="16">
        <f t="shared" si="1482"/>
        <v>0</v>
      </c>
      <c r="I834" s="16">
        <f t="shared" si="1482"/>
        <v>0</v>
      </c>
      <c r="J834" s="16">
        <f t="shared" si="1482"/>
        <v>0</v>
      </c>
      <c r="K834" s="16">
        <f t="shared" si="1482"/>
        <v>0</v>
      </c>
      <c r="L834" s="16">
        <f t="shared" si="1482"/>
        <v>0</v>
      </c>
      <c r="M834" s="16">
        <f t="shared" si="1482"/>
        <v>0</v>
      </c>
      <c r="N834" s="16">
        <f t="shared" si="1482"/>
        <v>0</v>
      </c>
      <c r="O834" s="16">
        <f t="shared" si="1482"/>
        <v>0</v>
      </c>
      <c r="P834" s="16">
        <f t="shared" si="1482"/>
        <v>0</v>
      </c>
      <c r="Q834" s="16">
        <f t="shared" si="1482"/>
        <v>0</v>
      </c>
      <c r="R834" s="16">
        <f t="shared" ref="R834:AF834" si="1483">R608+R721</f>
        <v>0</v>
      </c>
      <c r="S834" s="16">
        <f t="shared" si="1483"/>
        <v>0</v>
      </c>
      <c r="T834" s="16">
        <f t="shared" si="1483"/>
        <v>0</v>
      </c>
      <c r="U834" s="16">
        <f t="shared" si="1483"/>
        <v>0</v>
      </c>
      <c r="V834" s="16">
        <f t="shared" si="1483"/>
        <v>0</v>
      </c>
      <c r="W834" s="16">
        <f t="shared" si="1483"/>
        <v>0</v>
      </c>
      <c r="X834" s="16">
        <f t="shared" si="1483"/>
        <v>0</v>
      </c>
      <c r="Y834" s="16">
        <f t="shared" si="1483"/>
        <v>0</v>
      </c>
      <c r="Z834" s="16">
        <f t="shared" si="1483"/>
        <v>0</v>
      </c>
      <c r="AA834" s="16">
        <f t="shared" si="1483"/>
        <v>0</v>
      </c>
      <c r="AB834" s="16">
        <f t="shared" si="1483"/>
        <v>0</v>
      </c>
      <c r="AC834" s="16">
        <f t="shared" si="1483"/>
        <v>0</v>
      </c>
      <c r="AD834" s="16">
        <f t="shared" si="1483"/>
        <v>0</v>
      </c>
      <c r="AE834" s="16">
        <f t="shared" si="1483"/>
        <v>0</v>
      </c>
      <c r="AF834" s="16">
        <f t="shared" si="1483"/>
        <v>0</v>
      </c>
      <c r="AG834" s="5"/>
      <c r="AH834" s="5"/>
      <c r="AI834" s="5"/>
      <c r="AJ834" s="5"/>
      <c r="AK834" s="5"/>
      <c r="AL834" s="5"/>
      <c r="AM834" s="5"/>
      <c r="AN834" s="5"/>
      <c r="AO834" s="5"/>
      <c r="AP834" s="5"/>
    </row>
    <row r="835" spans="2:42" s="3" customFormat="1" ht="15" x14ac:dyDescent="0.25">
      <c r="B835" s="8" t="s">
        <v>82</v>
      </c>
      <c r="C835" s="16">
        <f t="shared" ref="C835:Q835" si="1484">C609+C722</f>
        <v>0</v>
      </c>
      <c r="D835" s="16">
        <f t="shared" si="1484"/>
        <v>0</v>
      </c>
      <c r="E835" s="16">
        <f t="shared" si="1484"/>
        <v>0</v>
      </c>
      <c r="F835" s="16">
        <f t="shared" si="1484"/>
        <v>0</v>
      </c>
      <c r="G835" s="16">
        <f t="shared" si="1484"/>
        <v>0</v>
      </c>
      <c r="H835" s="16">
        <f t="shared" si="1484"/>
        <v>0</v>
      </c>
      <c r="I835" s="16">
        <f t="shared" si="1484"/>
        <v>0</v>
      </c>
      <c r="J835" s="16">
        <f t="shared" si="1484"/>
        <v>0</v>
      </c>
      <c r="K835" s="16">
        <f t="shared" si="1484"/>
        <v>0</v>
      </c>
      <c r="L835" s="16">
        <f t="shared" si="1484"/>
        <v>0</v>
      </c>
      <c r="M835" s="16">
        <f t="shared" si="1484"/>
        <v>0</v>
      </c>
      <c r="N835" s="16">
        <f t="shared" si="1484"/>
        <v>0</v>
      </c>
      <c r="O835" s="16">
        <f t="shared" si="1484"/>
        <v>0</v>
      </c>
      <c r="P835" s="16">
        <f t="shared" si="1484"/>
        <v>0</v>
      </c>
      <c r="Q835" s="16">
        <f t="shared" si="1484"/>
        <v>0</v>
      </c>
      <c r="R835" s="16">
        <f t="shared" ref="R835:AF835" si="1485">R609+R722</f>
        <v>0</v>
      </c>
      <c r="S835" s="16">
        <f t="shared" si="1485"/>
        <v>0</v>
      </c>
      <c r="T835" s="16">
        <f t="shared" si="1485"/>
        <v>0</v>
      </c>
      <c r="U835" s="16">
        <f t="shared" si="1485"/>
        <v>0</v>
      </c>
      <c r="V835" s="16">
        <f t="shared" si="1485"/>
        <v>0</v>
      </c>
      <c r="W835" s="16">
        <f t="shared" si="1485"/>
        <v>0</v>
      </c>
      <c r="X835" s="16">
        <f t="shared" si="1485"/>
        <v>0</v>
      </c>
      <c r="Y835" s="16">
        <f t="shared" si="1485"/>
        <v>0</v>
      </c>
      <c r="Z835" s="16">
        <f t="shared" si="1485"/>
        <v>0</v>
      </c>
      <c r="AA835" s="16">
        <f t="shared" si="1485"/>
        <v>0</v>
      </c>
      <c r="AB835" s="16">
        <f t="shared" si="1485"/>
        <v>0</v>
      </c>
      <c r="AC835" s="16">
        <f t="shared" si="1485"/>
        <v>0</v>
      </c>
      <c r="AD835" s="16">
        <f t="shared" si="1485"/>
        <v>0</v>
      </c>
      <c r="AE835" s="16">
        <f t="shared" si="1485"/>
        <v>0</v>
      </c>
      <c r="AF835" s="16">
        <f t="shared" si="1485"/>
        <v>0</v>
      </c>
      <c r="AG835" s="5"/>
      <c r="AH835" s="5"/>
      <c r="AI835" s="5"/>
      <c r="AJ835" s="5"/>
      <c r="AK835" s="5"/>
      <c r="AL835" s="5"/>
      <c r="AM835" s="5"/>
      <c r="AN835" s="5"/>
      <c r="AO835" s="5"/>
      <c r="AP835" s="5"/>
    </row>
    <row r="836" spans="2:42" s="3" customFormat="1" ht="30" x14ac:dyDescent="0.25">
      <c r="B836" s="8" t="s">
        <v>83</v>
      </c>
      <c r="C836" s="16">
        <f t="shared" ref="C836:Q836" si="1486">C610+C723</f>
        <v>0</v>
      </c>
      <c r="D836" s="16">
        <f t="shared" si="1486"/>
        <v>0</v>
      </c>
      <c r="E836" s="16">
        <f t="shared" si="1486"/>
        <v>0</v>
      </c>
      <c r="F836" s="16">
        <f t="shared" si="1486"/>
        <v>0</v>
      </c>
      <c r="G836" s="16">
        <f t="shared" si="1486"/>
        <v>0</v>
      </c>
      <c r="H836" s="16">
        <f t="shared" si="1486"/>
        <v>0</v>
      </c>
      <c r="I836" s="16">
        <f t="shared" si="1486"/>
        <v>0</v>
      </c>
      <c r="J836" s="16">
        <f t="shared" si="1486"/>
        <v>0</v>
      </c>
      <c r="K836" s="16">
        <f t="shared" si="1486"/>
        <v>0</v>
      </c>
      <c r="L836" s="16">
        <f t="shared" si="1486"/>
        <v>0</v>
      </c>
      <c r="M836" s="16">
        <f t="shared" si="1486"/>
        <v>0</v>
      </c>
      <c r="N836" s="16">
        <f t="shared" si="1486"/>
        <v>0</v>
      </c>
      <c r="O836" s="16">
        <f t="shared" si="1486"/>
        <v>0</v>
      </c>
      <c r="P836" s="16">
        <f t="shared" si="1486"/>
        <v>0</v>
      </c>
      <c r="Q836" s="16">
        <f t="shared" si="1486"/>
        <v>0</v>
      </c>
      <c r="R836" s="16">
        <f t="shared" ref="R836:AF836" si="1487">R610+R723</f>
        <v>0</v>
      </c>
      <c r="S836" s="16">
        <f t="shared" si="1487"/>
        <v>0</v>
      </c>
      <c r="T836" s="16">
        <f t="shared" si="1487"/>
        <v>0</v>
      </c>
      <c r="U836" s="16">
        <f t="shared" si="1487"/>
        <v>0</v>
      </c>
      <c r="V836" s="16">
        <f t="shared" si="1487"/>
        <v>0</v>
      </c>
      <c r="W836" s="16">
        <f t="shared" si="1487"/>
        <v>0</v>
      </c>
      <c r="X836" s="16">
        <f t="shared" si="1487"/>
        <v>0</v>
      </c>
      <c r="Y836" s="16">
        <f t="shared" si="1487"/>
        <v>0</v>
      </c>
      <c r="Z836" s="16">
        <f t="shared" si="1487"/>
        <v>0</v>
      </c>
      <c r="AA836" s="16">
        <f t="shared" si="1487"/>
        <v>0</v>
      </c>
      <c r="AB836" s="16">
        <f t="shared" si="1487"/>
        <v>0</v>
      </c>
      <c r="AC836" s="16">
        <f t="shared" si="1487"/>
        <v>0</v>
      </c>
      <c r="AD836" s="16">
        <f t="shared" si="1487"/>
        <v>0</v>
      </c>
      <c r="AE836" s="16">
        <f t="shared" si="1487"/>
        <v>0</v>
      </c>
      <c r="AF836" s="16">
        <f t="shared" si="1487"/>
        <v>0</v>
      </c>
      <c r="AG836" s="5"/>
      <c r="AH836" s="5"/>
      <c r="AI836" s="5"/>
      <c r="AJ836" s="5"/>
      <c r="AK836" s="5"/>
      <c r="AL836" s="5"/>
      <c r="AM836" s="5"/>
      <c r="AN836" s="5"/>
      <c r="AO836" s="5"/>
      <c r="AP836" s="5"/>
    </row>
    <row r="837" spans="2:42" s="3" customFormat="1" ht="30" x14ac:dyDescent="0.25">
      <c r="B837" s="8" t="s">
        <v>84</v>
      </c>
      <c r="C837" s="16">
        <f t="shared" ref="C837:Q837" si="1488">C611+C724</f>
        <v>0</v>
      </c>
      <c r="D837" s="16">
        <f t="shared" si="1488"/>
        <v>0</v>
      </c>
      <c r="E837" s="16">
        <f t="shared" si="1488"/>
        <v>0</v>
      </c>
      <c r="F837" s="16">
        <f t="shared" si="1488"/>
        <v>0</v>
      </c>
      <c r="G837" s="16">
        <f t="shared" si="1488"/>
        <v>0</v>
      </c>
      <c r="H837" s="16">
        <f t="shared" si="1488"/>
        <v>0</v>
      </c>
      <c r="I837" s="16">
        <f t="shared" si="1488"/>
        <v>0</v>
      </c>
      <c r="J837" s="16">
        <f t="shared" si="1488"/>
        <v>0</v>
      </c>
      <c r="K837" s="16">
        <f t="shared" si="1488"/>
        <v>0</v>
      </c>
      <c r="L837" s="16">
        <f t="shared" si="1488"/>
        <v>0</v>
      </c>
      <c r="M837" s="16">
        <f t="shared" si="1488"/>
        <v>0</v>
      </c>
      <c r="N837" s="16">
        <f t="shared" si="1488"/>
        <v>0</v>
      </c>
      <c r="O837" s="16">
        <f t="shared" si="1488"/>
        <v>0</v>
      </c>
      <c r="P837" s="16">
        <f t="shared" si="1488"/>
        <v>0</v>
      </c>
      <c r="Q837" s="16">
        <f t="shared" si="1488"/>
        <v>0</v>
      </c>
      <c r="R837" s="16">
        <f t="shared" ref="R837:AF837" si="1489">R611+R724</f>
        <v>0</v>
      </c>
      <c r="S837" s="16">
        <f t="shared" si="1489"/>
        <v>0</v>
      </c>
      <c r="T837" s="16">
        <f t="shared" si="1489"/>
        <v>0</v>
      </c>
      <c r="U837" s="16">
        <f t="shared" si="1489"/>
        <v>0</v>
      </c>
      <c r="V837" s="16">
        <f t="shared" si="1489"/>
        <v>0</v>
      </c>
      <c r="W837" s="16">
        <f t="shared" si="1489"/>
        <v>0</v>
      </c>
      <c r="X837" s="16">
        <f t="shared" si="1489"/>
        <v>0</v>
      </c>
      <c r="Y837" s="16">
        <f t="shared" si="1489"/>
        <v>0</v>
      </c>
      <c r="Z837" s="16">
        <f t="shared" si="1489"/>
        <v>0</v>
      </c>
      <c r="AA837" s="16">
        <f t="shared" si="1489"/>
        <v>0</v>
      </c>
      <c r="AB837" s="16">
        <f t="shared" si="1489"/>
        <v>0</v>
      </c>
      <c r="AC837" s="16">
        <f t="shared" si="1489"/>
        <v>0</v>
      </c>
      <c r="AD837" s="16">
        <f t="shared" si="1489"/>
        <v>0</v>
      </c>
      <c r="AE837" s="16">
        <f t="shared" si="1489"/>
        <v>0</v>
      </c>
      <c r="AF837" s="16">
        <f t="shared" si="1489"/>
        <v>0</v>
      </c>
      <c r="AG837" s="5"/>
      <c r="AH837" s="5"/>
      <c r="AI837" s="5"/>
      <c r="AJ837" s="5"/>
      <c r="AK837" s="5"/>
      <c r="AL837" s="5"/>
      <c r="AM837" s="5"/>
      <c r="AN837" s="5"/>
      <c r="AO837" s="5"/>
      <c r="AP837" s="5"/>
    </row>
    <row r="838" spans="2:42" s="3" customFormat="1" ht="15" x14ac:dyDescent="0.25">
      <c r="B838" s="8" t="s">
        <v>85</v>
      </c>
      <c r="C838" s="16">
        <f t="shared" ref="C838:Q838" si="1490">C612+C725</f>
        <v>0</v>
      </c>
      <c r="D838" s="16">
        <f t="shared" si="1490"/>
        <v>0</v>
      </c>
      <c r="E838" s="16">
        <f t="shared" si="1490"/>
        <v>0</v>
      </c>
      <c r="F838" s="16">
        <f t="shared" si="1490"/>
        <v>0</v>
      </c>
      <c r="G838" s="16">
        <f t="shared" si="1490"/>
        <v>0</v>
      </c>
      <c r="H838" s="16">
        <f t="shared" si="1490"/>
        <v>0</v>
      </c>
      <c r="I838" s="16">
        <f t="shared" si="1490"/>
        <v>0</v>
      </c>
      <c r="J838" s="16">
        <f t="shared" si="1490"/>
        <v>0</v>
      </c>
      <c r="K838" s="16">
        <f t="shared" si="1490"/>
        <v>0</v>
      </c>
      <c r="L838" s="16">
        <f t="shared" si="1490"/>
        <v>0</v>
      </c>
      <c r="M838" s="16">
        <f t="shared" si="1490"/>
        <v>0</v>
      </c>
      <c r="N838" s="16">
        <f t="shared" si="1490"/>
        <v>0</v>
      </c>
      <c r="O838" s="16">
        <f t="shared" si="1490"/>
        <v>0</v>
      </c>
      <c r="P838" s="16">
        <f t="shared" si="1490"/>
        <v>0</v>
      </c>
      <c r="Q838" s="16">
        <f t="shared" si="1490"/>
        <v>0</v>
      </c>
      <c r="R838" s="16">
        <f t="shared" ref="R838:AF838" si="1491">R612+R725</f>
        <v>0</v>
      </c>
      <c r="S838" s="16">
        <f t="shared" si="1491"/>
        <v>0</v>
      </c>
      <c r="T838" s="16">
        <f t="shared" si="1491"/>
        <v>0</v>
      </c>
      <c r="U838" s="16">
        <f t="shared" si="1491"/>
        <v>0</v>
      </c>
      <c r="V838" s="16">
        <f t="shared" si="1491"/>
        <v>0</v>
      </c>
      <c r="W838" s="16">
        <f t="shared" si="1491"/>
        <v>0</v>
      </c>
      <c r="X838" s="16">
        <f t="shared" si="1491"/>
        <v>0</v>
      </c>
      <c r="Y838" s="16">
        <f t="shared" si="1491"/>
        <v>0</v>
      </c>
      <c r="Z838" s="16">
        <f t="shared" si="1491"/>
        <v>0</v>
      </c>
      <c r="AA838" s="16">
        <f t="shared" si="1491"/>
        <v>0</v>
      </c>
      <c r="AB838" s="16">
        <f t="shared" si="1491"/>
        <v>0</v>
      </c>
      <c r="AC838" s="16">
        <f t="shared" si="1491"/>
        <v>0</v>
      </c>
      <c r="AD838" s="16">
        <f t="shared" si="1491"/>
        <v>0</v>
      </c>
      <c r="AE838" s="16">
        <f t="shared" si="1491"/>
        <v>0</v>
      </c>
      <c r="AF838" s="16">
        <f t="shared" si="1491"/>
        <v>0</v>
      </c>
      <c r="AG838" s="5"/>
      <c r="AH838" s="5"/>
      <c r="AI838" s="5"/>
      <c r="AJ838" s="5"/>
      <c r="AK838" s="5"/>
      <c r="AL838" s="5"/>
      <c r="AM838" s="5"/>
      <c r="AN838" s="5"/>
      <c r="AO838" s="5"/>
      <c r="AP838" s="5"/>
    </row>
    <row r="839" spans="2:42" ht="30" x14ac:dyDescent="0.25">
      <c r="B839" s="23" t="s">
        <v>86</v>
      </c>
      <c r="C839" s="19">
        <f t="shared" ref="C839" si="1492">C827-C832</f>
        <v>253690.57454545452</v>
      </c>
      <c r="D839" s="19">
        <f t="shared" ref="D839:Q839" si="1493">D827-D832</f>
        <v>2536905.7454545451</v>
      </c>
      <c r="E839" s="19">
        <f t="shared" si="1493"/>
        <v>0</v>
      </c>
      <c r="F839" s="19">
        <f t="shared" si="1493"/>
        <v>0</v>
      </c>
      <c r="G839" s="19">
        <f t="shared" si="1493"/>
        <v>0</v>
      </c>
      <c r="H839" s="19">
        <f t="shared" si="1493"/>
        <v>0</v>
      </c>
      <c r="I839" s="19">
        <f t="shared" si="1493"/>
        <v>0</v>
      </c>
      <c r="J839" s="19">
        <f t="shared" si="1493"/>
        <v>0</v>
      </c>
      <c r="K839" s="19">
        <f t="shared" si="1493"/>
        <v>0</v>
      </c>
      <c r="L839" s="19">
        <f t="shared" si="1493"/>
        <v>0</v>
      </c>
      <c r="M839" s="19">
        <f t="shared" si="1493"/>
        <v>0</v>
      </c>
      <c r="N839" s="19">
        <f t="shared" si="1493"/>
        <v>0</v>
      </c>
      <c r="O839" s="19">
        <f t="shared" si="1493"/>
        <v>0</v>
      </c>
      <c r="P839" s="19">
        <f t="shared" si="1493"/>
        <v>0</v>
      </c>
      <c r="Q839" s="19">
        <f t="shared" si="1493"/>
        <v>0</v>
      </c>
      <c r="R839" s="19">
        <f t="shared" ref="R839:AF839" si="1494">R827-R832</f>
        <v>0</v>
      </c>
      <c r="S839" s="19">
        <f t="shared" si="1494"/>
        <v>0</v>
      </c>
      <c r="T839" s="19">
        <f t="shared" si="1494"/>
        <v>0</v>
      </c>
      <c r="U839" s="19">
        <f t="shared" si="1494"/>
        <v>0</v>
      </c>
      <c r="V839" s="19">
        <f t="shared" si="1494"/>
        <v>0</v>
      </c>
      <c r="W839" s="19">
        <f t="shared" si="1494"/>
        <v>0</v>
      </c>
      <c r="X839" s="19">
        <f t="shared" si="1494"/>
        <v>0</v>
      </c>
      <c r="Y839" s="19">
        <f t="shared" si="1494"/>
        <v>0</v>
      </c>
      <c r="Z839" s="19">
        <f t="shared" si="1494"/>
        <v>0</v>
      </c>
      <c r="AA839" s="19">
        <f t="shared" si="1494"/>
        <v>0</v>
      </c>
      <c r="AB839" s="19">
        <f t="shared" si="1494"/>
        <v>0</v>
      </c>
      <c r="AC839" s="19">
        <f t="shared" si="1494"/>
        <v>0</v>
      </c>
      <c r="AD839" s="19">
        <f t="shared" si="1494"/>
        <v>0</v>
      </c>
      <c r="AE839" s="19">
        <f t="shared" si="1494"/>
        <v>0</v>
      </c>
      <c r="AF839" s="19">
        <f t="shared" si="1494"/>
        <v>0</v>
      </c>
      <c r="AG839" s="5"/>
      <c r="AH839" s="5"/>
      <c r="AI839" s="5"/>
      <c r="AJ839" s="5"/>
      <c r="AK839" s="5"/>
      <c r="AL839" s="5"/>
      <c r="AM839" s="5"/>
      <c r="AN839" s="5"/>
      <c r="AO839" s="5"/>
      <c r="AP839" s="5"/>
    </row>
    <row r="840" spans="2:42" ht="30" x14ac:dyDescent="0.25">
      <c r="B840" s="23" t="s">
        <v>87</v>
      </c>
      <c r="C840" s="19">
        <f t="shared" ref="C840" si="1495">C816+C825+C839</f>
        <v>156183.39464854758</v>
      </c>
      <c r="D840" s="19">
        <f t="shared" ref="D840:Q840" si="1496">D816+D825+D839</f>
        <v>-2742682.5507992664</v>
      </c>
      <c r="E840" s="19">
        <f t="shared" si="1496"/>
        <v>1384090.1463111667</v>
      </c>
      <c r="F840" s="19">
        <f t="shared" si="1496"/>
        <v>1841273.7329232274</v>
      </c>
      <c r="G840" s="19">
        <f t="shared" si="1496"/>
        <v>2270871.8677318776</v>
      </c>
      <c r="H840" s="19">
        <f t="shared" si="1496"/>
        <v>2664845.8890641769</v>
      </c>
      <c r="I840" s="19">
        <f t="shared" si="1496"/>
        <v>3048840.1856949283</v>
      </c>
      <c r="J840" s="19">
        <f t="shared" si="1496"/>
        <v>3353702.4143749727</v>
      </c>
      <c r="K840" s="19">
        <f t="shared" si="1496"/>
        <v>3603682.88405257</v>
      </c>
      <c r="L840" s="19">
        <f t="shared" si="1496"/>
        <v>3828656.0371173518</v>
      </c>
      <c r="M840" s="19">
        <f t="shared" si="1496"/>
        <v>4026070.7132999226</v>
      </c>
      <c r="N840" s="19">
        <f t="shared" si="1496"/>
        <v>4192910.6203304594</v>
      </c>
      <c r="O840" s="19">
        <f t="shared" si="1496"/>
        <v>4365106.7006259784</v>
      </c>
      <c r="P840" s="19">
        <f t="shared" si="1496"/>
        <v>4543267.6592451036</v>
      </c>
      <c r="Q840" s="19">
        <f t="shared" si="1496"/>
        <v>4686279.982426431</v>
      </c>
      <c r="R840" s="19">
        <f t="shared" ref="R840:AF840" si="1497">R816+R825+R839</f>
        <v>4832829.6799325105</v>
      </c>
      <c r="S840" s="19">
        <f t="shared" si="1497"/>
        <v>4983481.2840076461</v>
      </c>
      <c r="T840" s="19">
        <f t="shared" si="1497"/>
        <v>5093467.4158322886</v>
      </c>
      <c r="U840" s="19">
        <f t="shared" si="1497"/>
        <v>5204798.7907823138</v>
      </c>
      <c r="V840" s="19">
        <f t="shared" si="1497"/>
        <v>5270645.6873008125</v>
      </c>
      <c r="W840" s="19">
        <f t="shared" si="1497"/>
        <v>5286737.0767396614</v>
      </c>
      <c r="X840" s="19">
        <f t="shared" si="1497"/>
        <v>5299042.7503260076</v>
      </c>
      <c r="Y840" s="19">
        <f t="shared" si="1497"/>
        <v>5256885.5696149096</v>
      </c>
      <c r="Z840" s="19">
        <f t="shared" si="1497"/>
        <v>5208011.2491256483</v>
      </c>
      <c r="AA840" s="19">
        <f t="shared" si="1497"/>
        <v>5152695.1743053459</v>
      </c>
      <c r="AB840" s="19">
        <f t="shared" si="1497"/>
        <v>5035839.5811666138</v>
      </c>
      <c r="AC840" s="19">
        <f t="shared" si="1497"/>
        <v>4908713.5823313072</v>
      </c>
      <c r="AD840" s="19">
        <f t="shared" si="1497"/>
        <v>4771509.7130393144</v>
      </c>
      <c r="AE840" s="19">
        <f t="shared" si="1497"/>
        <v>4623792.1410456523</v>
      </c>
      <c r="AF840" s="19">
        <f t="shared" si="1497"/>
        <v>4465116.671188538</v>
      </c>
      <c r="AG840" s="5"/>
      <c r="AH840" s="5"/>
      <c r="AI840" s="5"/>
      <c r="AJ840" s="5"/>
      <c r="AK840" s="5"/>
      <c r="AL840" s="5"/>
      <c r="AM840" s="5"/>
      <c r="AN840" s="5"/>
      <c r="AO840" s="5"/>
      <c r="AP840" s="5"/>
    </row>
    <row r="841" spans="2:42" ht="30" x14ac:dyDescent="0.25">
      <c r="B841" s="23" t="s">
        <v>88</v>
      </c>
      <c r="C841" s="19">
        <f>C615+C728</f>
        <v>9500000</v>
      </c>
      <c r="D841" s="19">
        <f>C842</f>
        <v>9656183.3946485482</v>
      </c>
      <c r="E841" s="19">
        <f t="shared" ref="E841" si="1498">D842</f>
        <v>6913500.8438492818</v>
      </c>
      <c r="F841" s="19">
        <f t="shared" ref="F841" si="1499">E842</f>
        <v>8297590.9901604485</v>
      </c>
      <c r="G841" s="19">
        <f t="shared" ref="G841" si="1500">F842</f>
        <v>10138864.723083675</v>
      </c>
      <c r="H841" s="19">
        <f t="shared" ref="H841" si="1501">G842</f>
        <v>12409736.590815552</v>
      </c>
      <c r="I841" s="19">
        <f t="shared" ref="I841" si="1502">H842</f>
        <v>15074582.479879729</v>
      </c>
      <c r="J841" s="19">
        <f t="shared" ref="J841" si="1503">I842</f>
        <v>18123422.665574659</v>
      </c>
      <c r="K841" s="19">
        <f t="shared" ref="K841" si="1504">J842</f>
        <v>21477125.079949632</v>
      </c>
      <c r="L841" s="19">
        <f t="shared" ref="L841" si="1505">K842</f>
        <v>25080807.964002203</v>
      </c>
      <c r="M841" s="19">
        <f t="shared" ref="M841" si="1506">L842</f>
        <v>28909464.001119554</v>
      </c>
      <c r="N841" s="19">
        <f t="shared" ref="N841" si="1507">M842</f>
        <v>32935534.714419477</v>
      </c>
      <c r="O841" s="19">
        <f t="shared" ref="O841" si="1508">N842</f>
        <v>37128445.334749937</v>
      </c>
      <c r="P841" s="19">
        <f t="shared" ref="P841" si="1509">O842</f>
        <v>41493552.035375915</v>
      </c>
      <c r="Q841" s="19">
        <f t="shared" ref="Q841" si="1510">P842</f>
        <v>46036819.694621019</v>
      </c>
      <c r="R841" s="19">
        <f t="shared" ref="R841" si="1511">Q842</f>
        <v>50723099.677047446</v>
      </c>
      <c r="S841" s="19">
        <f t="shared" ref="S841" si="1512">R842</f>
        <v>55555929.356979959</v>
      </c>
      <c r="T841" s="19">
        <f t="shared" ref="T841" si="1513">S842</f>
        <v>60539410.640987605</v>
      </c>
      <c r="U841" s="19">
        <f t="shared" ref="U841" si="1514">T842</f>
        <v>65632878.056819893</v>
      </c>
      <c r="V841" s="19">
        <f t="shared" ref="V841" si="1515">U842</f>
        <v>70837676.847602203</v>
      </c>
      <c r="W841" s="19">
        <f t="shared" ref="W841" si="1516">V842</f>
        <v>76108322.53490302</v>
      </c>
      <c r="X841" s="19">
        <f t="shared" ref="X841" si="1517">W842</f>
        <v>81395059.611642689</v>
      </c>
      <c r="Y841" s="19">
        <f t="shared" ref="Y841" si="1518">X842</f>
        <v>86694102.361968696</v>
      </c>
      <c r="Z841" s="19">
        <f t="shared" ref="Z841" si="1519">Y842</f>
        <v>91950987.931583613</v>
      </c>
      <c r="AA841" s="19">
        <f t="shared" ref="AA841" si="1520">Z842</f>
        <v>97158999.180709258</v>
      </c>
      <c r="AB841" s="19">
        <f t="shared" ref="AB841" si="1521">AA842</f>
        <v>102311694.35501461</v>
      </c>
      <c r="AC841" s="19">
        <f t="shared" ref="AC841" si="1522">AB842</f>
        <v>107347533.93618122</v>
      </c>
      <c r="AD841" s="19">
        <f t="shared" ref="AD841" si="1523">AC842</f>
        <v>112256247.51851252</v>
      </c>
      <c r="AE841" s="19">
        <f t="shared" ref="AE841" si="1524">AD842</f>
        <v>117027757.23155183</v>
      </c>
      <c r="AF841" s="19">
        <f t="shared" ref="AF841" si="1525">AE842</f>
        <v>121651549.37259749</v>
      </c>
      <c r="AG841" s="5"/>
      <c r="AH841" s="5"/>
      <c r="AI841" s="5"/>
      <c r="AJ841" s="5"/>
      <c r="AK841" s="5"/>
      <c r="AL841" s="5"/>
      <c r="AM841" s="5"/>
      <c r="AN841" s="5"/>
      <c r="AO841" s="5"/>
      <c r="AP841" s="5"/>
    </row>
    <row r="842" spans="2:42" ht="30" x14ac:dyDescent="0.25">
      <c r="B842" s="23" t="s">
        <v>89</v>
      </c>
      <c r="C842" s="19">
        <f>C840+C841</f>
        <v>9656183.3946485482</v>
      </c>
      <c r="D842" s="19">
        <f t="shared" ref="D842:Q842" si="1526">D840+D841</f>
        <v>6913500.8438492818</v>
      </c>
      <c r="E842" s="19">
        <f t="shared" si="1526"/>
        <v>8297590.9901604485</v>
      </c>
      <c r="F842" s="19">
        <f t="shared" si="1526"/>
        <v>10138864.723083675</v>
      </c>
      <c r="G842" s="19">
        <f t="shared" si="1526"/>
        <v>12409736.590815552</v>
      </c>
      <c r="H842" s="19">
        <f t="shared" si="1526"/>
        <v>15074582.479879729</v>
      </c>
      <c r="I842" s="19">
        <f t="shared" si="1526"/>
        <v>18123422.665574659</v>
      </c>
      <c r="J842" s="19">
        <f t="shared" si="1526"/>
        <v>21477125.079949632</v>
      </c>
      <c r="K842" s="19">
        <f t="shared" si="1526"/>
        <v>25080807.964002203</v>
      </c>
      <c r="L842" s="19">
        <f t="shared" si="1526"/>
        <v>28909464.001119554</v>
      </c>
      <c r="M842" s="19">
        <f t="shared" si="1526"/>
        <v>32935534.714419477</v>
      </c>
      <c r="N842" s="19">
        <f t="shared" si="1526"/>
        <v>37128445.334749937</v>
      </c>
      <c r="O842" s="19">
        <f t="shared" si="1526"/>
        <v>41493552.035375915</v>
      </c>
      <c r="P842" s="19">
        <f t="shared" si="1526"/>
        <v>46036819.694621019</v>
      </c>
      <c r="Q842" s="19">
        <f t="shared" si="1526"/>
        <v>50723099.677047446</v>
      </c>
      <c r="R842" s="19">
        <f t="shared" ref="R842:AF842" si="1527">R840+R841</f>
        <v>55555929.356979959</v>
      </c>
      <c r="S842" s="19">
        <f t="shared" si="1527"/>
        <v>60539410.640987605</v>
      </c>
      <c r="T842" s="19">
        <f t="shared" si="1527"/>
        <v>65632878.056819893</v>
      </c>
      <c r="U842" s="19">
        <f t="shared" si="1527"/>
        <v>70837676.847602203</v>
      </c>
      <c r="V842" s="19">
        <f t="shared" si="1527"/>
        <v>76108322.53490302</v>
      </c>
      <c r="W842" s="19">
        <f t="shared" si="1527"/>
        <v>81395059.611642689</v>
      </c>
      <c r="X842" s="19">
        <f t="shared" si="1527"/>
        <v>86694102.361968696</v>
      </c>
      <c r="Y842" s="19">
        <f t="shared" si="1527"/>
        <v>91950987.931583613</v>
      </c>
      <c r="Z842" s="19">
        <f t="shared" si="1527"/>
        <v>97158999.180709258</v>
      </c>
      <c r="AA842" s="19">
        <f t="shared" si="1527"/>
        <v>102311694.35501461</v>
      </c>
      <c r="AB842" s="19">
        <f t="shared" si="1527"/>
        <v>107347533.93618122</v>
      </c>
      <c r="AC842" s="19">
        <f t="shared" si="1527"/>
        <v>112256247.51851252</v>
      </c>
      <c r="AD842" s="19">
        <f t="shared" si="1527"/>
        <v>117027757.23155183</v>
      </c>
      <c r="AE842" s="19">
        <f t="shared" si="1527"/>
        <v>121651549.37259749</v>
      </c>
      <c r="AF842" s="19">
        <f t="shared" si="1527"/>
        <v>126116666.04378602</v>
      </c>
      <c r="AG842" s="5"/>
      <c r="AH842" s="5"/>
      <c r="AI842" s="5"/>
      <c r="AJ842" s="5"/>
      <c r="AK842" s="5"/>
      <c r="AL842" s="5"/>
      <c r="AM842" s="5"/>
      <c r="AN842" s="5"/>
      <c r="AO842" s="5"/>
      <c r="AP842" s="5"/>
    </row>
    <row r="843" spans="2:42" ht="15" x14ac:dyDescent="0.25">
      <c r="B843" s="5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</row>
    <row r="844" spans="2:42" ht="30" x14ac:dyDescent="0.25">
      <c r="B844" s="43" t="s">
        <v>135</v>
      </c>
      <c r="C844" s="7" t="str">
        <f>założenia!C17</f>
        <v>Rok n
2015</v>
      </c>
      <c r="D844" s="7" t="str">
        <f>założenia!D17</f>
        <v>Rok n+1
2016</v>
      </c>
      <c r="E844" s="7" t="str">
        <f>założenia!E17</f>
        <v>Rok n+2
2017</v>
      </c>
      <c r="F844" s="7" t="str">
        <f>założenia!F17</f>
        <v>Rok n+3
2018</v>
      </c>
      <c r="G844" s="7" t="str">
        <f>założenia!G17</f>
        <v>Rok n+4
2019</v>
      </c>
      <c r="H844" s="7" t="str">
        <f>założenia!H17</f>
        <v>Rok n+5
2020</v>
      </c>
      <c r="I844" s="7" t="str">
        <f>założenia!I17</f>
        <v>Rok n+6
2021</v>
      </c>
      <c r="J844" s="7" t="str">
        <f>założenia!J17</f>
        <v>Rok n+7
2022</v>
      </c>
      <c r="K844" s="7" t="str">
        <f>założenia!K17</f>
        <v>Rok n+8
2023</v>
      </c>
      <c r="L844" s="7" t="str">
        <f>założenia!L17</f>
        <v>Rok n+9
2024</v>
      </c>
      <c r="M844" s="7" t="str">
        <f>założenia!M17</f>
        <v>Rok n+10
2025</v>
      </c>
      <c r="N844" s="7" t="str">
        <f>założenia!N17</f>
        <v>Rok n+11
2026</v>
      </c>
      <c r="O844" s="7" t="str">
        <f>założenia!O17</f>
        <v>Rok n+12
2027</v>
      </c>
      <c r="P844" s="7" t="str">
        <f>założenia!P17</f>
        <v>Rok n+13
2028</v>
      </c>
      <c r="Q844" s="7" t="str">
        <f>założenia!Q17</f>
        <v>Rok n+14
2029</v>
      </c>
      <c r="R844" s="7" t="str">
        <f>założenia!R17</f>
        <v>Rok n+15
2030</v>
      </c>
      <c r="S844" s="7" t="str">
        <f>założenia!S17</f>
        <v>Rok n+16
2031</v>
      </c>
      <c r="T844" s="7" t="str">
        <f>założenia!T17</f>
        <v>Rok n+17
2032</v>
      </c>
      <c r="U844" s="7" t="str">
        <f>założenia!U17</f>
        <v>Rok n+18
2033</v>
      </c>
      <c r="V844" s="7" t="str">
        <f>założenia!V17</f>
        <v>Rok n+19
2034</v>
      </c>
      <c r="W844" s="7" t="str">
        <f>założenia!W17</f>
        <v>Rok n+20
2035</v>
      </c>
      <c r="X844" s="7" t="str">
        <f>założenia!X17</f>
        <v>Rok n+21
2036</v>
      </c>
      <c r="Y844" s="7" t="str">
        <f>założenia!Y17</f>
        <v>Rok n+22
2037</v>
      </c>
      <c r="Z844" s="7" t="str">
        <f>założenia!Z17</f>
        <v>Rok n+23
2038</v>
      </c>
      <c r="AA844" s="7" t="str">
        <f>założenia!AA17</f>
        <v>Rok n+24
2039</v>
      </c>
      <c r="AB844" s="7" t="str">
        <f>założenia!AB17</f>
        <v>Rok n+25
2040</v>
      </c>
      <c r="AC844" s="7" t="str">
        <f>założenia!AC17</f>
        <v>Rok n+26
2041</v>
      </c>
      <c r="AD844" s="7" t="str">
        <f>założenia!AD17</f>
        <v>Rok n+27
2042</v>
      </c>
      <c r="AE844" s="7" t="str">
        <f>założenia!AE17</f>
        <v>Rok n+28
2043</v>
      </c>
      <c r="AF844" s="7" t="str">
        <f>założenia!AF17</f>
        <v>Rok n+29
2044</v>
      </c>
      <c r="AG844" s="5"/>
      <c r="AH844" s="5"/>
      <c r="AI844" s="5"/>
      <c r="AJ844" s="5"/>
      <c r="AK844" s="5"/>
      <c r="AL844" s="5"/>
      <c r="AM844" s="5"/>
      <c r="AN844" s="5"/>
      <c r="AO844" s="5"/>
      <c r="AP844" s="5"/>
    </row>
    <row r="845" spans="2:42" ht="30" x14ac:dyDescent="0.25">
      <c r="B845" s="39" t="s">
        <v>58</v>
      </c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5"/>
      <c r="AH845" s="5"/>
      <c r="AI845" s="5"/>
      <c r="AJ845" s="5"/>
      <c r="AK845" s="5"/>
      <c r="AL845" s="5"/>
      <c r="AM845" s="5"/>
      <c r="AN845" s="5"/>
      <c r="AO845" s="5"/>
      <c r="AP845" s="5"/>
    </row>
    <row r="846" spans="2:42" ht="15" x14ac:dyDescent="0.25">
      <c r="B846" s="23" t="s">
        <v>59</v>
      </c>
      <c r="C846" s="19">
        <f t="shared" ref="C846:Q846" si="1528">C809-C772</f>
        <v>0</v>
      </c>
      <c r="D846" s="19">
        <f t="shared" si="1528"/>
        <v>0</v>
      </c>
      <c r="E846" s="19">
        <f t="shared" si="1528"/>
        <v>37630.908000000054</v>
      </c>
      <c r="F846" s="19">
        <f t="shared" si="1528"/>
        <v>37630.908000000054</v>
      </c>
      <c r="G846" s="19">
        <f t="shared" si="1528"/>
        <v>37630.908000000054</v>
      </c>
      <c r="H846" s="19">
        <f t="shared" si="1528"/>
        <v>37630.907999999821</v>
      </c>
      <c r="I846" s="19">
        <f t="shared" si="1528"/>
        <v>37630.907999999821</v>
      </c>
      <c r="J846" s="19">
        <f t="shared" si="1528"/>
        <v>37630.907999999821</v>
      </c>
      <c r="K846" s="19">
        <f t="shared" si="1528"/>
        <v>37630.907999999821</v>
      </c>
      <c r="L846" s="19">
        <f t="shared" si="1528"/>
        <v>37630.907999999821</v>
      </c>
      <c r="M846" s="19">
        <f t="shared" si="1528"/>
        <v>37630.907999999821</v>
      </c>
      <c r="N846" s="19">
        <f t="shared" si="1528"/>
        <v>37630.907999999821</v>
      </c>
      <c r="O846" s="19">
        <f t="shared" si="1528"/>
        <v>37630.907999999821</v>
      </c>
      <c r="P846" s="19">
        <f t="shared" si="1528"/>
        <v>37630.907999999821</v>
      </c>
      <c r="Q846" s="19">
        <f t="shared" si="1528"/>
        <v>37630.907999999821</v>
      </c>
      <c r="R846" s="19">
        <f t="shared" ref="R846:AF846" si="1529">R809-R772</f>
        <v>37630.907999999821</v>
      </c>
      <c r="S846" s="19">
        <f t="shared" si="1529"/>
        <v>37630.907999999821</v>
      </c>
      <c r="T846" s="19">
        <f t="shared" si="1529"/>
        <v>37630.907999999821</v>
      </c>
      <c r="U846" s="19">
        <f t="shared" si="1529"/>
        <v>37630.907999999821</v>
      </c>
      <c r="V846" s="19">
        <f t="shared" si="1529"/>
        <v>37630.907999999821</v>
      </c>
      <c r="W846" s="19">
        <f t="shared" si="1529"/>
        <v>37630.907999999821</v>
      </c>
      <c r="X846" s="19">
        <f t="shared" si="1529"/>
        <v>37630.907999999821</v>
      </c>
      <c r="Y846" s="19">
        <f t="shared" si="1529"/>
        <v>37630.907999999821</v>
      </c>
      <c r="Z846" s="19">
        <f t="shared" si="1529"/>
        <v>37630.907999999821</v>
      </c>
      <c r="AA846" s="19">
        <f t="shared" si="1529"/>
        <v>37630.907999999821</v>
      </c>
      <c r="AB846" s="19">
        <f t="shared" si="1529"/>
        <v>37630.907999999821</v>
      </c>
      <c r="AC846" s="19">
        <f t="shared" si="1529"/>
        <v>37630.907999999821</v>
      </c>
      <c r="AD846" s="19">
        <f t="shared" si="1529"/>
        <v>37630.907999999821</v>
      </c>
      <c r="AE846" s="19">
        <f t="shared" si="1529"/>
        <v>37630.907999999821</v>
      </c>
      <c r="AF846" s="19">
        <f t="shared" si="1529"/>
        <v>37630.907999996096</v>
      </c>
      <c r="AG846" s="5"/>
      <c r="AH846" s="5"/>
      <c r="AI846" s="5"/>
      <c r="AJ846" s="5"/>
      <c r="AK846" s="5"/>
      <c r="AL846" s="5"/>
      <c r="AM846" s="5"/>
      <c r="AN846" s="5"/>
      <c r="AO846" s="5"/>
      <c r="AP846" s="5"/>
    </row>
    <row r="847" spans="2:42" ht="15" x14ac:dyDescent="0.25">
      <c r="B847" s="23" t="s">
        <v>60</v>
      </c>
      <c r="C847" s="19">
        <f>C848+C849+C850+C851+C852</f>
        <v>0</v>
      </c>
      <c r="D847" s="19">
        <f t="shared" ref="D847:Q847" si="1530">D848+D849+D850+D851+D852</f>
        <v>0</v>
      </c>
      <c r="E847" s="19">
        <f t="shared" si="1530"/>
        <v>99002.682206185593</v>
      </c>
      <c r="F847" s="19">
        <f t="shared" si="1530"/>
        <v>99360.092000000004</v>
      </c>
      <c r="G847" s="19">
        <f t="shared" si="1530"/>
        <v>99360.092000000004</v>
      </c>
      <c r="H847" s="19">
        <f t="shared" si="1530"/>
        <v>99360.092000000004</v>
      </c>
      <c r="I847" s="19">
        <f t="shared" si="1530"/>
        <v>99360.092000000004</v>
      </c>
      <c r="J847" s="19">
        <f t="shared" si="1530"/>
        <v>99360.092000000004</v>
      </c>
      <c r="K847" s="19">
        <f t="shared" si="1530"/>
        <v>99360.092000000004</v>
      </c>
      <c r="L847" s="19">
        <f t="shared" si="1530"/>
        <v>99360.092000000004</v>
      </c>
      <c r="M847" s="19">
        <f t="shared" si="1530"/>
        <v>99360.092000000004</v>
      </c>
      <c r="N847" s="19">
        <f t="shared" si="1530"/>
        <v>99360.092000000004</v>
      </c>
      <c r="O847" s="19">
        <f t="shared" si="1530"/>
        <v>99360.092000000004</v>
      </c>
      <c r="P847" s="19">
        <f t="shared" si="1530"/>
        <v>99360.092000000004</v>
      </c>
      <c r="Q847" s="19">
        <f t="shared" si="1530"/>
        <v>99360.092000000004</v>
      </c>
      <c r="R847" s="19">
        <f t="shared" ref="R847:AF847" si="1531">R848+R849+R850+R851+R852</f>
        <v>99360.092000000004</v>
      </c>
      <c r="S847" s="19">
        <f t="shared" si="1531"/>
        <v>99360.092000000004</v>
      </c>
      <c r="T847" s="19">
        <f t="shared" si="1531"/>
        <v>99360.092000000004</v>
      </c>
      <c r="U847" s="19">
        <f t="shared" si="1531"/>
        <v>99360.092000000004</v>
      </c>
      <c r="V847" s="19">
        <f t="shared" si="1531"/>
        <v>99360.092000000004</v>
      </c>
      <c r="W847" s="19">
        <f t="shared" si="1531"/>
        <v>99360.092000000004</v>
      </c>
      <c r="X847" s="19">
        <f t="shared" si="1531"/>
        <v>99360.092000000004</v>
      </c>
      <c r="Y847" s="19">
        <f t="shared" si="1531"/>
        <v>99360.092000000004</v>
      </c>
      <c r="Z847" s="19">
        <f t="shared" si="1531"/>
        <v>99360.092000000004</v>
      </c>
      <c r="AA847" s="19">
        <f t="shared" si="1531"/>
        <v>99360.092000000004</v>
      </c>
      <c r="AB847" s="19">
        <f t="shared" si="1531"/>
        <v>99360.092000000004</v>
      </c>
      <c r="AC847" s="19">
        <f t="shared" si="1531"/>
        <v>99360.092000000004</v>
      </c>
      <c r="AD847" s="19">
        <f t="shared" si="1531"/>
        <v>99360.092000000004</v>
      </c>
      <c r="AE847" s="19">
        <f t="shared" si="1531"/>
        <v>99360.092000000004</v>
      </c>
      <c r="AF847" s="19">
        <f t="shared" si="1531"/>
        <v>99360.092000000004</v>
      </c>
      <c r="AG847" s="5"/>
      <c r="AH847" s="5"/>
      <c r="AI847" s="5"/>
      <c r="AJ847" s="5"/>
      <c r="AK847" s="5"/>
      <c r="AL847" s="5"/>
      <c r="AM847" s="5"/>
      <c r="AN847" s="5"/>
      <c r="AO847" s="5"/>
      <c r="AP847" s="5"/>
    </row>
    <row r="848" spans="2:42" ht="15" x14ac:dyDescent="0.25">
      <c r="B848" s="8" t="s">
        <v>61</v>
      </c>
      <c r="C848" s="16">
        <f t="shared" ref="C848:Q848" si="1532">C811-C774</f>
        <v>0</v>
      </c>
      <c r="D848" s="16">
        <f t="shared" si="1532"/>
        <v>0</v>
      </c>
      <c r="E848" s="16">
        <f t="shared" si="1532"/>
        <v>169125</v>
      </c>
      <c r="F848" s="16">
        <f t="shared" si="1532"/>
        <v>169125</v>
      </c>
      <c r="G848" s="16">
        <f t="shared" si="1532"/>
        <v>169125</v>
      </c>
      <c r="H848" s="16">
        <f t="shared" si="1532"/>
        <v>169125</v>
      </c>
      <c r="I848" s="16">
        <f t="shared" si="1532"/>
        <v>169125</v>
      </c>
      <c r="J848" s="16">
        <f t="shared" si="1532"/>
        <v>169125</v>
      </c>
      <c r="K848" s="16">
        <f t="shared" si="1532"/>
        <v>169125</v>
      </c>
      <c r="L848" s="16">
        <f t="shared" si="1532"/>
        <v>169125</v>
      </c>
      <c r="M848" s="16">
        <f t="shared" si="1532"/>
        <v>169125</v>
      </c>
      <c r="N848" s="16">
        <f t="shared" si="1532"/>
        <v>169125</v>
      </c>
      <c r="O848" s="16">
        <f t="shared" si="1532"/>
        <v>169125</v>
      </c>
      <c r="P848" s="16">
        <f t="shared" si="1532"/>
        <v>169125</v>
      </c>
      <c r="Q848" s="16">
        <f t="shared" si="1532"/>
        <v>169125</v>
      </c>
      <c r="R848" s="16">
        <f t="shared" ref="R848:AF848" si="1533">R811-R774</f>
        <v>169125</v>
      </c>
      <c r="S848" s="16">
        <f t="shared" si="1533"/>
        <v>169125</v>
      </c>
      <c r="T848" s="16">
        <f t="shared" si="1533"/>
        <v>169125</v>
      </c>
      <c r="U848" s="16">
        <f t="shared" si="1533"/>
        <v>169125</v>
      </c>
      <c r="V848" s="16">
        <f t="shared" si="1533"/>
        <v>169125</v>
      </c>
      <c r="W848" s="16">
        <f t="shared" si="1533"/>
        <v>169125</v>
      </c>
      <c r="X848" s="16">
        <f t="shared" si="1533"/>
        <v>169125</v>
      </c>
      <c r="Y848" s="16">
        <f t="shared" si="1533"/>
        <v>169125</v>
      </c>
      <c r="Z848" s="16">
        <f t="shared" si="1533"/>
        <v>169125</v>
      </c>
      <c r="AA848" s="16">
        <f t="shared" si="1533"/>
        <v>169125</v>
      </c>
      <c r="AB848" s="16">
        <f t="shared" si="1533"/>
        <v>169125</v>
      </c>
      <c r="AC848" s="16">
        <f t="shared" si="1533"/>
        <v>169125</v>
      </c>
      <c r="AD848" s="16">
        <f t="shared" si="1533"/>
        <v>169125</v>
      </c>
      <c r="AE848" s="16">
        <f t="shared" si="1533"/>
        <v>169125</v>
      </c>
      <c r="AF848" s="16">
        <f t="shared" si="1533"/>
        <v>169125</v>
      </c>
      <c r="AG848" s="5"/>
      <c r="AH848" s="5"/>
      <c r="AI848" s="5"/>
      <c r="AJ848" s="5"/>
      <c r="AK848" s="5"/>
      <c r="AL848" s="5"/>
      <c r="AM848" s="5"/>
      <c r="AN848" s="5"/>
      <c r="AO848" s="5"/>
      <c r="AP848" s="5"/>
    </row>
    <row r="849" spans="2:42" ht="15" x14ac:dyDescent="0.25">
      <c r="B849" s="8" t="s">
        <v>62</v>
      </c>
      <c r="C849" s="16">
        <f t="shared" ref="C849:Q849" si="1534">C812-C775</f>
        <v>0</v>
      </c>
      <c r="D849" s="16">
        <f t="shared" si="1534"/>
        <v>0</v>
      </c>
      <c r="E849" s="16">
        <f t="shared" si="1534"/>
        <v>-595.68298969072202</v>
      </c>
      <c r="F849" s="16">
        <f t="shared" si="1534"/>
        <v>0</v>
      </c>
      <c r="G849" s="16">
        <f t="shared" si="1534"/>
        <v>-1.4551915228366852E-11</v>
      </c>
      <c r="H849" s="16">
        <f t="shared" si="1534"/>
        <v>0</v>
      </c>
      <c r="I849" s="16">
        <f t="shared" si="1534"/>
        <v>1.4551915228366852E-11</v>
      </c>
      <c r="J849" s="16">
        <f t="shared" si="1534"/>
        <v>-1.4551915228366852E-11</v>
      </c>
      <c r="K849" s="16">
        <f t="shared" si="1534"/>
        <v>0</v>
      </c>
      <c r="L849" s="16">
        <f t="shared" si="1534"/>
        <v>0</v>
      </c>
      <c r="M849" s="16">
        <f t="shared" si="1534"/>
        <v>0</v>
      </c>
      <c r="N849" s="16">
        <f t="shared" si="1534"/>
        <v>0</v>
      </c>
      <c r="O849" s="16">
        <f t="shared" si="1534"/>
        <v>0</v>
      </c>
      <c r="P849" s="16">
        <f t="shared" si="1534"/>
        <v>0</v>
      </c>
      <c r="Q849" s="16">
        <f t="shared" si="1534"/>
        <v>0</v>
      </c>
      <c r="R849" s="16">
        <f t="shared" ref="R849:AF849" si="1535">R812-R775</f>
        <v>0</v>
      </c>
      <c r="S849" s="16">
        <f t="shared" si="1535"/>
        <v>0</v>
      </c>
      <c r="T849" s="16">
        <f t="shared" si="1535"/>
        <v>0</v>
      </c>
      <c r="U849" s="16">
        <f t="shared" si="1535"/>
        <v>0</v>
      </c>
      <c r="V849" s="16">
        <f t="shared" si="1535"/>
        <v>0</v>
      </c>
      <c r="W849" s="16">
        <f t="shared" si="1535"/>
        <v>0</v>
      </c>
      <c r="X849" s="16">
        <f t="shared" si="1535"/>
        <v>0</v>
      </c>
      <c r="Y849" s="16">
        <f t="shared" si="1535"/>
        <v>0</v>
      </c>
      <c r="Z849" s="16">
        <f t="shared" si="1535"/>
        <v>0</v>
      </c>
      <c r="AA849" s="16">
        <f t="shared" si="1535"/>
        <v>0</v>
      </c>
      <c r="AB849" s="16">
        <f t="shared" si="1535"/>
        <v>0</v>
      </c>
      <c r="AC849" s="16">
        <f t="shared" si="1535"/>
        <v>0</v>
      </c>
      <c r="AD849" s="16">
        <f t="shared" si="1535"/>
        <v>0</v>
      </c>
      <c r="AE849" s="16">
        <f t="shared" si="1535"/>
        <v>0</v>
      </c>
      <c r="AF849" s="16">
        <f t="shared" si="1535"/>
        <v>0</v>
      </c>
      <c r="AG849" s="5"/>
      <c r="AH849" s="5"/>
      <c r="AI849" s="5"/>
      <c r="AJ849" s="5"/>
      <c r="AK849" s="5"/>
      <c r="AL849" s="5"/>
      <c r="AM849" s="5"/>
      <c r="AN849" s="5"/>
      <c r="AO849" s="5"/>
      <c r="AP849" s="5"/>
    </row>
    <row r="850" spans="2:42" ht="15" x14ac:dyDescent="0.25">
      <c r="B850" s="8" t="s">
        <v>63</v>
      </c>
      <c r="C850" s="16">
        <f t="shared" ref="C850:Q850" si="1536">C813-C776</f>
        <v>0</v>
      </c>
      <c r="D850" s="16">
        <f t="shared" si="1536"/>
        <v>0</v>
      </c>
      <c r="E850" s="16">
        <f t="shared" si="1536"/>
        <v>-953.09278350514069</v>
      </c>
      <c r="F850" s="16">
        <f t="shared" si="1536"/>
        <v>0</v>
      </c>
      <c r="G850" s="16">
        <f t="shared" si="1536"/>
        <v>0</v>
      </c>
      <c r="H850" s="16">
        <f t="shared" si="1536"/>
        <v>0</v>
      </c>
      <c r="I850" s="16">
        <f t="shared" si="1536"/>
        <v>0</v>
      </c>
      <c r="J850" s="16">
        <f t="shared" si="1536"/>
        <v>0</v>
      </c>
      <c r="K850" s="16">
        <f t="shared" si="1536"/>
        <v>0</v>
      </c>
      <c r="L850" s="16">
        <f t="shared" si="1536"/>
        <v>0</v>
      </c>
      <c r="M850" s="16">
        <f t="shared" si="1536"/>
        <v>0</v>
      </c>
      <c r="N850" s="16">
        <f t="shared" si="1536"/>
        <v>0</v>
      </c>
      <c r="O850" s="16">
        <f t="shared" si="1536"/>
        <v>0</v>
      </c>
      <c r="P850" s="16">
        <f t="shared" si="1536"/>
        <v>0</v>
      </c>
      <c r="Q850" s="16">
        <f t="shared" si="1536"/>
        <v>0</v>
      </c>
      <c r="R850" s="16">
        <f t="shared" ref="R850:AF850" si="1537">R813-R776</f>
        <v>0</v>
      </c>
      <c r="S850" s="16">
        <f t="shared" si="1537"/>
        <v>0</v>
      </c>
      <c r="T850" s="16">
        <f t="shared" si="1537"/>
        <v>0</v>
      </c>
      <c r="U850" s="16">
        <f t="shared" si="1537"/>
        <v>0</v>
      </c>
      <c r="V850" s="16">
        <f t="shared" si="1537"/>
        <v>0</v>
      </c>
      <c r="W850" s="16">
        <f t="shared" si="1537"/>
        <v>0</v>
      </c>
      <c r="X850" s="16">
        <f t="shared" si="1537"/>
        <v>0</v>
      </c>
      <c r="Y850" s="16">
        <f t="shared" si="1537"/>
        <v>0</v>
      </c>
      <c r="Z850" s="16">
        <f t="shared" si="1537"/>
        <v>0</v>
      </c>
      <c r="AA850" s="16">
        <f t="shared" si="1537"/>
        <v>0</v>
      </c>
      <c r="AB850" s="16">
        <f t="shared" si="1537"/>
        <v>0</v>
      </c>
      <c r="AC850" s="16">
        <f t="shared" si="1537"/>
        <v>0</v>
      </c>
      <c r="AD850" s="16">
        <f t="shared" si="1537"/>
        <v>0</v>
      </c>
      <c r="AE850" s="16">
        <f t="shared" si="1537"/>
        <v>0</v>
      </c>
      <c r="AF850" s="16">
        <f t="shared" si="1537"/>
        <v>0</v>
      </c>
      <c r="AG850" s="5"/>
      <c r="AH850" s="5"/>
      <c r="AI850" s="5"/>
      <c r="AJ850" s="5"/>
      <c r="AK850" s="5"/>
      <c r="AL850" s="5"/>
      <c r="AM850" s="5"/>
      <c r="AN850" s="5"/>
      <c r="AO850" s="5"/>
      <c r="AP850" s="5"/>
    </row>
    <row r="851" spans="2:42" ht="45" x14ac:dyDescent="0.25">
      <c r="B851" s="8" t="s">
        <v>64</v>
      </c>
      <c r="C851" s="16">
        <f t="shared" ref="C851:Q851" si="1538">C814-C777</f>
        <v>0</v>
      </c>
      <c r="D851" s="16">
        <f t="shared" si="1538"/>
        <v>0</v>
      </c>
      <c r="E851" s="16">
        <f t="shared" si="1538"/>
        <v>1191.365979381444</v>
      </c>
      <c r="F851" s="16">
        <f t="shared" si="1538"/>
        <v>0</v>
      </c>
      <c r="G851" s="16">
        <f t="shared" si="1538"/>
        <v>0</v>
      </c>
      <c r="H851" s="16">
        <f t="shared" si="1538"/>
        <v>0</v>
      </c>
      <c r="I851" s="16">
        <f t="shared" si="1538"/>
        <v>0</v>
      </c>
      <c r="J851" s="16">
        <f t="shared" si="1538"/>
        <v>0</v>
      </c>
      <c r="K851" s="16">
        <f t="shared" si="1538"/>
        <v>0</v>
      </c>
      <c r="L851" s="16">
        <f t="shared" si="1538"/>
        <v>0</v>
      </c>
      <c r="M851" s="16">
        <f t="shared" si="1538"/>
        <v>0</v>
      </c>
      <c r="N851" s="16">
        <f t="shared" si="1538"/>
        <v>0</v>
      </c>
      <c r="O851" s="16">
        <f t="shared" si="1538"/>
        <v>0</v>
      </c>
      <c r="P851" s="16">
        <f t="shared" si="1538"/>
        <v>0</v>
      </c>
      <c r="Q851" s="16">
        <f t="shared" si="1538"/>
        <v>0</v>
      </c>
      <c r="R851" s="16">
        <f t="shared" ref="R851:AF851" si="1539">R814-R777</f>
        <v>0</v>
      </c>
      <c r="S851" s="16">
        <f t="shared" si="1539"/>
        <v>0</v>
      </c>
      <c r="T851" s="16">
        <f t="shared" si="1539"/>
        <v>0</v>
      </c>
      <c r="U851" s="16">
        <f t="shared" si="1539"/>
        <v>0</v>
      </c>
      <c r="V851" s="16">
        <f t="shared" si="1539"/>
        <v>0</v>
      </c>
      <c r="W851" s="16">
        <f t="shared" si="1539"/>
        <v>0</v>
      </c>
      <c r="X851" s="16">
        <f t="shared" si="1539"/>
        <v>0</v>
      </c>
      <c r="Y851" s="16">
        <f t="shared" si="1539"/>
        <v>0</v>
      </c>
      <c r="Z851" s="16">
        <f t="shared" si="1539"/>
        <v>0</v>
      </c>
      <c r="AA851" s="16">
        <f t="shared" si="1539"/>
        <v>0</v>
      </c>
      <c r="AB851" s="16">
        <f t="shared" si="1539"/>
        <v>0</v>
      </c>
      <c r="AC851" s="16">
        <f t="shared" si="1539"/>
        <v>0</v>
      </c>
      <c r="AD851" s="16">
        <f t="shared" si="1539"/>
        <v>0</v>
      </c>
      <c r="AE851" s="16">
        <f t="shared" si="1539"/>
        <v>0</v>
      </c>
      <c r="AF851" s="16">
        <f t="shared" si="1539"/>
        <v>0</v>
      </c>
      <c r="AG851" s="5"/>
      <c r="AH851" s="5"/>
      <c r="AI851" s="5"/>
      <c r="AJ851" s="5"/>
      <c r="AK851" s="5"/>
      <c r="AL851" s="5"/>
      <c r="AM851" s="5"/>
      <c r="AN851" s="5"/>
      <c r="AO851" s="5"/>
      <c r="AP851" s="5"/>
    </row>
    <row r="852" spans="2:42" ht="15" x14ac:dyDescent="0.25">
      <c r="B852" s="8" t="s">
        <v>65</v>
      </c>
      <c r="C852" s="16">
        <f t="shared" ref="C852:Q852" si="1540">C815-C778</f>
        <v>0</v>
      </c>
      <c r="D852" s="16">
        <f t="shared" si="1540"/>
        <v>0</v>
      </c>
      <c r="E852" s="16">
        <f t="shared" si="1540"/>
        <v>-69764.907999999996</v>
      </c>
      <c r="F852" s="16">
        <f t="shared" si="1540"/>
        <v>-69764.907999999996</v>
      </c>
      <c r="G852" s="16">
        <f t="shared" si="1540"/>
        <v>-69764.907999999996</v>
      </c>
      <c r="H852" s="16">
        <f t="shared" si="1540"/>
        <v>-69764.907999999996</v>
      </c>
      <c r="I852" s="16">
        <f t="shared" si="1540"/>
        <v>-69764.907999999996</v>
      </c>
      <c r="J852" s="16">
        <f t="shared" si="1540"/>
        <v>-69764.907999999996</v>
      </c>
      <c r="K852" s="16">
        <f t="shared" si="1540"/>
        <v>-69764.907999999996</v>
      </c>
      <c r="L852" s="16">
        <f t="shared" si="1540"/>
        <v>-69764.907999999996</v>
      </c>
      <c r="M852" s="16">
        <f t="shared" si="1540"/>
        <v>-69764.907999999996</v>
      </c>
      <c r="N852" s="16">
        <f t="shared" si="1540"/>
        <v>-69764.907999999996</v>
      </c>
      <c r="O852" s="16">
        <f t="shared" si="1540"/>
        <v>-69764.907999999996</v>
      </c>
      <c r="P852" s="16">
        <f t="shared" si="1540"/>
        <v>-69764.907999999996</v>
      </c>
      <c r="Q852" s="16">
        <f t="shared" si="1540"/>
        <v>-69764.907999999996</v>
      </c>
      <c r="R852" s="16">
        <f t="shared" ref="R852:AF852" si="1541">R815-R778</f>
        <v>-69764.907999999996</v>
      </c>
      <c r="S852" s="16">
        <f t="shared" si="1541"/>
        <v>-69764.907999999996</v>
      </c>
      <c r="T852" s="16">
        <f t="shared" si="1541"/>
        <v>-69764.907999999996</v>
      </c>
      <c r="U852" s="16">
        <f t="shared" si="1541"/>
        <v>-69764.907999999996</v>
      </c>
      <c r="V852" s="16">
        <f t="shared" si="1541"/>
        <v>-69764.907999999996</v>
      </c>
      <c r="W852" s="16">
        <f t="shared" si="1541"/>
        <v>-69764.907999999996</v>
      </c>
      <c r="X852" s="16">
        <f t="shared" si="1541"/>
        <v>-69764.907999999996</v>
      </c>
      <c r="Y852" s="16">
        <f t="shared" si="1541"/>
        <v>-69764.907999999996</v>
      </c>
      <c r="Z852" s="16">
        <f t="shared" si="1541"/>
        <v>-69764.907999999996</v>
      </c>
      <c r="AA852" s="16">
        <f t="shared" si="1541"/>
        <v>-69764.907999999996</v>
      </c>
      <c r="AB852" s="16">
        <f t="shared" si="1541"/>
        <v>-69764.907999999996</v>
      </c>
      <c r="AC852" s="16">
        <f t="shared" si="1541"/>
        <v>-69764.907999999996</v>
      </c>
      <c r="AD852" s="16">
        <f t="shared" si="1541"/>
        <v>-69764.907999999996</v>
      </c>
      <c r="AE852" s="16">
        <f t="shared" si="1541"/>
        <v>-69764.907999999996</v>
      </c>
      <c r="AF852" s="16">
        <f t="shared" si="1541"/>
        <v>-69764.907999999996</v>
      </c>
      <c r="AG852" s="5"/>
      <c r="AH852" s="5"/>
      <c r="AI852" s="5"/>
      <c r="AJ852" s="5"/>
      <c r="AK852" s="5"/>
      <c r="AL852" s="5"/>
      <c r="AM852" s="5"/>
      <c r="AN852" s="5"/>
      <c r="AO852" s="5"/>
      <c r="AP852" s="5"/>
    </row>
    <row r="853" spans="2:42" ht="30" x14ac:dyDescent="0.25">
      <c r="B853" s="23" t="s">
        <v>66</v>
      </c>
      <c r="C853" s="19">
        <f>C846+C847</f>
        <v>0</v>
      </c>
      <c r="D853" s="19">
        <f t="shared" ref="D853:Q853" si="1542">D846+D847</f>
        <v>0</v>
      </c>
      <c r="E853" s="19">
        <f t="shared" si="1542"/>
        <v>136633.59020618565</v>
      </c>
      <c r="F853" s="19">
        <f t="shared" si="1542"/>
        <v>136991.00000000006</v>
      </c>
      <c r="G853" s="19">
        <f t="shared" si="1542"/>
        <v>136991.00000000006</v>
      </c>
      <c r="H853" s="19">
        <f t="shared" si="1542"/>
        <v>136990.99999999983</v>
      </c>
      <c r="I853" s="19">
        <f t="shared" si="1542"/>
        <v>136990.99999999983</v>
      </c>
      <c r="J853" s="19">
        <f t="shared" si="1542"/>
        <v>136990.99999999983</v>
      </c>
      <c r="K853" s="19">
        <f t="shared" si="1542"/>
        <v>136990.99999999983</v>
      </c>
      <c r="L853" s="19">
        <f t="shared" si="1542"/>
        <v>136990.99999999983</v>
      </c>
      <c r="M853" s="19">
        <f t="shared" si="1542"/>
        <v>136990.99999999983</v>
      </c>
      <c r="N853" s="19">
        <f t="shared" si="1542"/>
        <v>136990.99999999983</v>
      </c>
      <c r="O853" s="19">
        <f t="shared" si="1542"/>
        <v>136990.99999999983</v>
      </c>
      <c r="P853" s="19">
        <f t="shared" si="1542"/>
        <v>136990.99999999983</v>
      </c>
      <c r="Q853" s="19">
        <f t="shared" si="1542"/>
        <v>136990.99999999983</v>
      </c>
      <c r="R853" s="19">
        <f t="shared" ref="R853:AF853" si="1543">R846+R847</f>
        <v>136990.99999999983</v>
      </c>
      <c r="S853" s="19">
        <f t="shared" si="1543"/>
        <v>136990.99999999983</v>
      </c>
      <c r="T853" s="19">
        <f t="shared" si="1543"/>
        <v>136990.99999999983</v>
      </c>
      <c r="U853" s="19">
        <f t="shared" si="1543"/>
        <v>136990.99999999983</v>
      </c>
      <c r="V853" s="19">
        <f t="shared" si="1543"/>
        <v>136990.99999999983</v>
      </c>
      <c r="W853" s="19">
        <f t="shared" si="1543"/>
        <v>136990.99999999983</v>
      </c>
      <c r="X853" s="19">
        <f t="shared" si="1543"/>
        <v>136990.99999999983</v>
      </c>
      <c r="Y853" s="19">
        <f t="shared" si="1543"/>
        <v>136990.99999999983</v>
      </c>
      <c r="Z853" s="19">
        <f t="shared" si="1543"/>
        <v>136990.99999999983</v>
      </c>
      <c r="AA853" s="19">
        <f t="shared" si="1543"/>
        <v>136990.99999999983</v>
      </c>
      <c r="AB853" s="19">
        <f t="shared" si="1543"/>
        <v>136990.99999999983</v>
      </c>
      <c r="AC853" s="19">
        <f t="shared" si="1543"/>
        <v>136990.99999999983</v>
      </c>
      <c r="AD853" s="19">
        <f t="shared" si="1543"/>
        <v>136990.99999999983</v>
      </c>
      <c r="AE853" s="19">
        <f t="shared" si="1543"/>
        <v>136990.99999999983</v>
      </c>
      <c r="AF853" s="19">
        <f t="shared" si="1543"/>
        <v>136990.9999999961</v>
      </c>
      <c r="AG853" s="5"/>
      <c r="AH853" s="5"/>
      <c r="AI853" s="5"/>
      <c r="AJ853" s="5"/>
      <c r="AK853" s="5"/>
      <c r="AL853" s="5"/>
      <c r="AM853" s="5"/>
      <c r="AN853" s="5"/>
      <c r="AO853" s="5"/>
      <c r="AP853" s="5"/>
    </row>
    <row r="854" spans="2:42" ht="30" x14ac:dyDescent="0.25">
      <c r="B854" s="24" t="s">
        <v>67</v>
      </c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5"/>
      <c r="AH854" s="5"/>
      <c r="AI854" s="5"/>
      <c r="AJ854" s="5"/>
      <c r="AK854" s="5"/>
      <c r="AL854" s="5"/>
      <c r="AM854" s="5"/>
      <c r="AN854" s="5"/>
      <c r="AO854" s="5"/>
      <c r="AP854" s="5"/>
    </row>
    <row r="855" spans="2:42" ht="15" x14ac:dyDescent="0.25">
      <c r="B855" s="23" t="s">
        <v>68</v>
      </c>
      <c r="C855" s="19">
        <f>C856+C857+C858</f>
        <v>0</v>
      </c>
      <c r="D855" s="19">
        <f t="shared" ref="D855:Q855" si="1544">D856+D857+D858</f>
        <v>0</v>
      </c>
      <c r="E855" s="19">
        <f t="shared" si="1544"/>
        <v>0</v>
      </c>
      <c r="F855" s="19">
        <f t="shared" si="1544"/>
        <v>0</v>
      </c>
      <c r="G855" s="19">
        <f t="shared" si="1544"/>
        <v>0</v>
      </c>
      <c r="H855" s="19">
        <f t="shared" si="1544"/>
        <v>0</v>
      </c>
      <c r="I855" s="19">
        <f t="shared" si="1544"/>
        <v>0</v>
      </c>
      <c r="J855" s="19">
        <f t="shared" si="1544"/>
        <v>0</v>
      </c>
      <c r="K855" s="19">
        <f t="shared" si="1544"/>
        <v>0</v>
      </c>
      <c r="L855" s="19">
        <f t="shared" si="1544"/>
        <v>0</v>
      </c>
      <c r="M855" s="19">
        <f t="shared" si="1544"/>
        <v>0</v>
      </c>
      <c r="N855" s="19">
        <f t="shared" si="1544"/>
        <v>0</v>
      </c>
      <c r="O855" s="19">
        <f t="shared" si="1544"/>
        <v>0</v>
      </c>
      <c r="P855" s="19">
        <f t="shared" si="1544"/>
        <v>0</v>
      </c>
      <c r="Q855" s="19">
        <f t="shared" si="1544"/>
        <v>0</v>
      </c>
      <c r="R855" s="19">
        <f t="shared" ref="R855:AF855" si="1545">R856+R857+R858</f>
        <v>0</v>
      </c>
      <c r="S855" s="19">
        <f t="shared" si="1545"/>
        <v>0</v>
      </c>
      <c r="T855" s="19">
        <f t="shared" si="1545"/>
        <v>0</v>
      </c>
      <c r="U855" s="19">
        <f t="shared" si="1545"/>
        <v>0</v>
      </c>
      <c r="V855" s="19">
        <f t="shared" si="1545"/>
        <v>0</v>
      </c>
      <c r="W855" s="19">
        <f t="shared" si="1545"/>
        <v>0</v>
      </c>
      <c r="X855" s="19">
        <f t="shared" si="1545"/>
        <v>0</v>
      </c>
      <c r="Y855" s="19">
        <f t="shared" si="1545"/>
        <v>0</v>
      </c>
      <c r="Z855" s="19">
        <f t="shared" si="1545"/>
        <v>0</v>
      </c>
      <c r="AA855" s="19">
        <f t="shared" si="1545"/>
        <v>0</v>
      </c>
      <c r="AB855" s="19">
        <f t="shared" si="1545"/>
        <v>0</v>
      </c>
      <c r="AC855" s="19">
        <f t="shared" si="1545"/>
        <v>0</v>
      </c>
      <c r="AD855" s="19">
        <f t="shared" si="1545"/>
        <v>0</v>
      </c>
      <c r="AE855" s="19">
        <f t="shared" si="1545"/>
        <v>0</v>
      </c>
      <c r="AF855" s="19">
        <f t="shared" si="1545"/>
        <v>0</v>
      </c>
      <c r="AG855" s="5"/>
      <c r="AH855" s="5"/>
      <c r="AI855" s="5"/>
      <c r="AJ855" s="5"/>
      <c r="AK855" s="5"/>
      <c r="AL855" s="5"/>
      <c r="AM855" s="5"/>
      <c r="AN855" s="5"/>
      <c r="AO855" s="5"/>
      <c r="AP855" s="5"/>
    </row>
    <row r="856" spans="2:42" ht="15" x14ac:dyDescent="0.25">
      <c r="B856" s="8" t="s">
        <v>69</v>
      </c>
      <c r="C856" s="16">
        <f t="shared" ref="C856:Q856" si="1546">C819-C782</f>
        <v>0</v>
      </c>
      <c r="D856" s="16">
        <f t="shared" si="1546"/>
        <v>0</v>
      </c>
      <c r="E856" s="16">
        <f t="shared" si="1546"/>
        <v>0</v>
      </c>
      <c r="F856" s="16">
        <f t="shared" si="1546"/>
        <v>0</v>
      </c>
      <c r="G856" s="16">
        <f t="shared" si="1546"/>
        <v>0</v>
      </c>
      <c r="H856" s="16">
        <f t="shared" si="1546"/>
        <v>0</v>
      </c>
      <c r="I856" s="16">
        <f t="shared" si="1546"/>
        <v>0</v>
      </c>
      <c r="J856" s="16">
        <f t="shared" si="1546"/>
        <v>0</v>
      </c>
      <c r="K856" s="16">
        <f t="shared" si="1546"/>
        <v>0</v>
      </c>
      <c r="L856" s="16">
        <f t="shared" si="1546"/>
        <v>0</v>
      </c>
      <c r="M856" s="16">
        <f t="shared" si="1546"/>
        <v>0</v>
      </c>
      <c r="N856" s="16">
        <f t="shared" si="1546"/>
        <v>0</v>
      </c>
      <c r="O856" s="16">
        <f t="shared" si="1546"/>
        <v>0</v>
      </c>
      <c r="P856" s="16">
        <f t="shared" si="1546"/>
        <v>0</v>
      </c>
      <c r="Q856" s="16">
        <f t="shared" si="1546"/>
        <v>0</v>
      </c>
      <c r="R856" s="16">
        <f t="shared" ref="R856:AF856" si="1547">R819-R782</f>
        <v>0</v>
      </c>
      <c r="S856" s="16">
        <f t="shared" si="1547"/>
        <v>0</v>
      </c>
      <c r="T856" s="16">
        <f t="shared" si="1547"/>
        <v>0</v>
      </c>
      <c r="U856" s="16">
        <f t="shared" si="1547"/>
        <v>0</v>
      </c>
      <c r="V856" s="16">
        <f t="shared" si="1547"/>
        <v>0</v>
      </c>
      <c r="W856" s="16">
        <f t="shared" si="1547"/>
        <v>0</v>
      </c>
      <c r="X856" s="16">
        <f t="shared" si="1547"/>
        <v>0</v>
      </c>
      <c r="Y856" s="16">
        <f t="shared" si="1547"/>
        <v>0</v>
      </c>
      <c r="Z856" s="16">
        <f t="shared" si="1547"/>
        <v>0</v>
      </c>
      <c r="AA856" s="16">
        <f t="shared" si="1547"/>
        <v>0</v>
      </c>
      <c r="AB856" s="16">
        <f t="shared" si="1547"/>
        <v>0</v>
      </c>
      <c r="AC856" s="16">
        <f t="shared" si="1547"/>
        <v>0</v>
      </c>
      <c r="AD856" s="16">
        <f t="shared" si="1547"/>
        <v>0</v>
      </c>
      <c r="AE856" s="16">
        <f t="shared" si="1547"/>
        <v>0</v>
      </c>
      <c r="AF856" s="16">
        <f t="shared" si="1547"/>
        <v>0</v>
      </c>
      <c r="AG856" s="5"/>
      <c r="AH856" s="5"/>
      <c r="AI856" s="5"/>
      <c r="AJ856" s="5"/>
      <c r="AK856" s="5"/>
      <c r="AL856" s="5"/>
      <c r="AM856" s="5"/>
      <c r="AN856" s="5"/>
      <c r="AO856" s="5"/>
      <c r="AP856" s="5"/>
    </row>
    <row r="857" spans="2:42" ht="30" x14ac:dyDescent="0.25">
      <c r="B857" s="8" t="s">
        <v>70</v>
      </c>
      <c r="C857" s="16">
        <f t="shared" ref="C857:Q857" si="1548">C820-C783</f>
        <v>0</v>
      </c>
      <c r="D857" s="16">
        <f t="shared" si="1548"/>
        <v>0</v>
      </c>
      <c r="E857" s="16">
        <f t="shared" si="1548"/>
        <v>0</v>
      </c>
      <c r="F857" s="16">
        <f t="shared" si="1548"/>
        <v>0</v>
      </c>
      <c r="G857" s="16">
        <f t="shared" si="1548"/>
        <v>0</v>
      </c>
      <c r="H857" s="16">
        <f t="shared" si="1548"/>
        <v>0</v>
      </c>
      <c r="I857" s="16">
        <f t="shared" si="1548"/>
        <v>0</v>
      </c>
      <c r="J857" s="16">
        <f t="shared" si="1548"/>
        <v>0</v>
      </c>
      <c r="K857" s="16">
        <f t="shared" si="1548"/>
        <v>0</v>
      </c>
      <c r="L857" s="16">
        <f t="shared" si="1548"/>
        <v>0</v>
      </c>
      <c r="M857" s="16">
        <f t="shared" si="1548"/>
        <v>0</v>
      </c>
      <c r="N857" s="16">
        <f t="shared" si="1548"/>
        <v>0</v>
      </c>
      <c r="O857" s="16">
        <f t="shared" si="1548"/>
        <v>0</v>
      </c>
      <c r="P857" s="16">
        <f t="shared" si="1548"/>
        <v>0</v>
      </c>
      <c r="Q857" s="16">
        <f t="shared" si="1548"/>
        <v>0</v>
      </c>
      <c r="R857" s="16">
        <f t="shared" ref="R857:AF857" si="1549">R820-R783</f>
        <v>0</v>
      </c>
      <c r="S857" s="16">
        <f t="shared" si="1549"/>
        <v>0</v>
      </c>
      <c r="T857" s="16">
        <f t="shared" si="1549"/>
        <v>0</v>
      </c>
      <c r="U857" s="16">
        <f t="shared" si="1549"/>
        <v>0</v>
      </c>
      <c r="V857" s="16">
        <f t="shared" si="1549"/>
        <v>0</v>
      </c>
      <c r="W857" s="16">
        <f t="shared" si="1549"/>
        <v>0</v>
      </c>
      <c r="X857" s="16">
        <f t="shared" si="1549"/>
        <v>0</v>
      </c>
      <c r="Y857" s="16">
        <f t="shared" si="1549"/>
        <v>0</v>
      </c>
      <c r="Z857" s="16">
        <f t="shared" si="1549"/>
        <v>0</v>
      </c>
      <c r="AA857" s="16">
        <f t="shared" si="1549"/>
        <v>0</v>
      </c>
      <c r="AB857" s="16">
        <f t="shared" si="1549"/>
        <v>0</v>
      </c>
      <c r="AC857" s="16">
        <f t="shared" si="1549"/>
        <v>0</v>
      </c>
      <c r="AD857" s="16">
        <f t="shared" si="1549"/>
        <v>0</v>
      </c>
      <c r="AE857" s="16">
        <f t="shared" si="1549"/>
        <v>0</v>
      </c>
      <c r="AF857" s="16">
        <f t="shared" si="1549"/>
        <v>0</v>
      </c>
      <c r="AG857" s="5"/>
      <c r="AH857" s="5"/>
      <c r="AI857" s="5"/>
      <c r="AJ857" s="5"/>
      <c r="AK857" s="5"/>
      <c r="AL857" s="5"/>
      <c r="AM857" s="5"/>
      <c r="AN857" s="5"/>
      <c r="AO857" s="5"/>
      <c r="AP857" s="5"/>
    </row>
    <row r="858" spans="2:42" ht="30" x14ac:dyDescent="0.25">
      <c r="B858" s="8" t="s">
        <v>71</v>
      </c>
      <c r="C858" s="16">
        <f t="shared" ref="C858:Q858" si="1550">C821-C784</f>
        <v>0</v>
      </c>
      <c r="D858" s="16">
        <f t="shared" si="1550"/>
        <v>0</v>
      </c>
      <c r="E858" s="16">
        <f t="shared" si="1550"/>
        <v>0</v>
      </c>
      <c r="F858" s="16">
        <f t="shared" si="1550"/>
        <v>0</v>
      </c>
      <c r="G858" s="16">
        <f t="shared" si="1550"/>
        <v>0</v>
      </c>
      <c r="H858" s="16">
        <f t="shared" si="1550"/>
        <v>0</v>
      </c>
      <c r="I858" s="16">
        <f t="shared" si="1550"/>
        <v>0</v>
      </c>
      <c r="J858" s="16">
        <f t="shared" si="1550"/>
        <v>0</v>
      </c>
      <c r="K858" s="16">
        <f t="shared" si="1550"/>
        <v>0</v>
      </c>
      <c r="L858" s="16">
        <f t="shared" si="1550"/>
        <v>0</v>
      </c>
      <c r="M858" s="16">
        <f t="shared" si="1550"/>
        <v>0</v>
      </c>
      <c r="N858" s="16">
        <f t="shared" si="1550"/>
        <v>0</v>
      </c>
      <c r="O858" s="16">
        <f t="shared" si="1550"/>
        <v>0</v>
      </c>
      <c r="P858" s="16">
        <f t="shared" si="1550"/>
        <v>0</v>
      </c>
      <c r="Q858" s="16">
        <f t="shared" si="1550"/>
        <v>0</v>
      </c>
      <c r="R858" s="16">
        <f t="shared" ref="R858:AF858" si="1551">R821-R784</f>
        <v>0</v>
      </c>
      <c r="S858" s="16">
        <f t="shared" si="1551"/>
        <v>0</v>
      </c>
      <c r="T858" s="16">
        <f t="shared" si="1551"/>
        <v>0</v>
      </c>
      <c r="U858" s="16">
        <f t="shared" si="1551"/>
        <v>0</v>
      </c>
      <c r="V858" s="16">
        <f t="shared" si="1551"/>
        <v>0</v>
      </c>
      <c r="W858" s="16">
        <f t="shared" si="1551"/>
        <v>0</v>
      </c>
      <c r="X858" s="16">
        <f t="shared" si="1551"/>
        <v>0</v>
      </c>
      <c r="Y858" s="16">
        <f t="shared" si="1551"/>
        <v>0</v>
      </c>
      <c r="Z858" s="16">
        <f t="shared" si="1551"/>
        <v>0</v>
      </c>
      <c r="AA858" s="16">
        <f t="shared" si="1551"/>
        <v>0</v>
      </c>
      <c r="AB858" s="16">
        <f t="shared" si="1551"/>
        <v>0</v>
      </c>
      <c r="AC858" s="16">
        <f t="shared" si="1551"/>
        <v>0</v>
      </c>
      <c r="AD858" s="16">
        <f t="shared" si="1551"/>
        <v>0</v>
      </c>
      <c r="AE858" s="16">
        <f t="shared" si="1551"/>
        <v>0</v>
      </c>
      <c r="AF858" s="16">
        <f t="shared" si="1551"/>
        <v>0</v>
      </c>
      <c r="AG858" s="5"/>
      <c r="AH858" s="5"/>
      <c r="AI858" s="5"/>
      <c r="AJ858" s="5"/>
      <c r="AK858" s="5"/>
      <c r="AL858" s="5"/>
      <c r="AM858" s="5"/>
      <c r="AN858" s="5"/>
      <c r="AO858" s="5"/>
      <c r="AP858" s="5"/>
    </row>
    <row r="859" spans="2:42" ht="15" x14ac:dyDescent="0.25">
      <c r="B859" s="23" t="s">
        <v>72</v>
      </c>
      <c r="C859" s="19">
        <f>C860+C861</f>
        <v>615000</v>
      </c>
      <c r="D859" s="19">
        <f t="shared" ref="D859:Q859" si="1552">D860+D861</f>
        <v>6150000</v>
      </c>
      <c r="E859" s="19">
        <f t="shared" si="1552"/>
        <v>0</v>
      </c>
      <c r="F859" s="19">
        <f t="shared" si="1552"/>
        <v>0</v>
      </c>
      <c r="G859" s="19">
        <f t="shared" si="1552"/>
        <v>0</v>
      </c>
      <c r="H859" s="19">
        <f t="shared" si="1552"/>
        <v>0</v>
      </c>
      <c r="I859" s="19">
        <f t="shared" si="1552"/>
        <v>0</v>
      </c>
      <c r="J859" s="19">
        <f t="shared" si="1552"/>
        <v>0</v>
      </c>
      <c r="K859" s="19">
        <f t="shared" si="1552"/>
        <v>0</v>
      </c>
      <c r="L859" s="19">
        <f t="shared" si="1552"/>
        <v>0</v>
      </c>
      <c r="M859" s="19">
        <f t="shared" si="1552"/>
        <v>0</v>
      </c>
      <c r="N859" s="19">
        <f t="shared" si="1552"/>
        <v>0</v>
      </c>
      <c r="O859" s="19">
        <f t="shared" si="1552"/>
        <v>0</v>
      </c>
      <c r="P859" s="19">
        <f t="shared" si="1552"/>
        <v>0</v>
      </c>
      <c r="Q859" s="19">
        <f t="shared" si="1552"/>
        <v>0</v>
      </c>
      <c r="R859" s="19">
        <f t="shared" ref="R859:AF859" si="1553">R860+R861</f>
        <v>0</v>
      </c>
      <c r="S859" s="19">
        <f t="shared" si="1553"/>
        <v>0</v>
      </c>
      <c r="T859" s="19">
        <f t="shared" si="1553"/>
        <v>0</v>
      </c>
      <c r="U859" s="19">
        <f t="shared" si="1553"/>
        <v>0</v>
      </c>
      <c r="V859" s="19">
        <f t="shared" si="1553"/>
        <v>0</v>
      </c>
      <c r="W859" s="19">
        <f t="shared" si="1553"/>
        <v>0</v>
      </c>
      <c r="X859" s="19">
        <f t="shared" si="1553"/>
        <v>0</v>
      </c>
      <c r="Y859" s="19">
        <f t="shared" si="1553"/>
        <v>0</v>
      </c>
      <c r="Z859" s="19">
        <f t="shared" si="1553"/>
        <v>0</v>
      </c>
      <c r="AA859" s="19">
        <f t="shared" si="1553"/>
        <v>0</v>
      </c>
      <c r="AB859" s="19">
        <f t="shared" si="1553"/>
        <v>0</v>
      </c>
      <c r="AC859" s="19">
        <f t="shared" si="1553"/>
        <v>0</v>
      </c>
      <c r="AD859" s="19">
        <f t="shared" si="1553"/>
        <v>0</v>
      </c>
      <c r="AE859" s="19">
        <f t="shared" si="1553"/>
        <v>0</v>
      </c>
      <c r="AF859" s="19">
        <f t="shared" si="1553"/>
        <v>0</v>
      </c>
      <c r="AG859" s="5"/>
      <c r="AH859" s="5"/>
      <c r="AI859" s="5"/>
      <c r="AJ859" s="5"/>
      <c r="AK859" s="5"/>
      <c r="AL859" s="5"/>
      <c r="AM859" s="5"/>
      <c r="AN859" s="5"/>
      <c r="AO859" s="5"/>
      <c r="AP859" s="5"/>
    </row>
    <row r="860" spans="2:42" ht="15" x14ac:dyDescent="0.25">
      <c r="B860" s="8" t="s">
        <v>73</v>
      </c>
      <c r="C860" s="16">
        <f t="shared" ref="C860:Q860" si="1554">C823-C786</f>
        <v>615000</v>
      </c>
      <c r="D860" s="16">
        <f t="shared" si="1554"/>
        <v>6150000</v>
      </c>
      <c r="E860" s="16">
        <f t="shared" si="1554"/>
        <v>0</v>
      </c>
      <c r="F860" s="16">
        <f t="shared" si="1554"/>
        <v>0</v>
      </c>
      <c r="G860" s="16">
        <f t="shared" si="1554"/>
        <v>0</v>
      </c>
      <c r="H860" s="16">
        <f t="shared" si="1554"/>
        <v>0</v>
      </c>
      <c r="I860" s="16">
        <f t="shared" si="1554"/>
        <v>0</v>
      </c>
      <c r="J860" s="16">
        <f t="shared" si="1554"/>
        <v>0</v>
      </c>
      <c r="K860" s="16">
        <f t="shared" si="1554"/>
        <v>0</v>
      </c>
      <c r="L860" s="16">
        <f t="shared" si="1554"/>
        <v>0</v>
      </c>
      <c r="M860" s="16">
        <f t="shared" si="1554"/>
        <v>0</v>
      </c>
      <c r="N860" s="16">
        <f t="shared" si="1554"/>
        <v>0</v>
      </c>
      <c r="O860" s="16">
        <f t="shared" si="1554"/>
        <v>0</v>
      </c>
      <c r="P860" s="16">
        <f t="shared" si="1554"/>
        <v>0</v>
      </c>
      <c r="Q860" s="16">
        <f t="shared" si="1554"/>
        <v>0</v>
      </c>
      <c r="R860" s="16">
        <f t="shared" ref="R860:AF860" si="1555">R823-R786</f>
        <v>0</v>
      </c>
      <c r="S860" s="16">
        <f t="shared" si="1555"/>
        <v>0</v>
      </c>
      <c r="T860" s="16">
        <f t="shared" si="1555"/>
        <v>0</v>
      </c>
      <c r="U860" s="16">
        <f t="shared" si="1555"/>
        <v>0</v>
      </c>
      <c r="V860" s="16">
        <f t="shared" si="1555"/>
        <v>0</v>
      </c>
      <c r="W860" s="16">
        <f t="shared" si="1555"/>
        <v>0</v>
      </c>
      <c r="X860" s="16">
        <f t="shared" si="1555"/>
        <v>0</v>
      </c>
      <c r="Y860" s="16">
        <f t="shared" si="1555"/>
        <v>0</v>
      </c>
      <c r="Z860" s="16">
        <f t="shared" si="1555"/>
        <v>0</v>
      </c>
      <c r="AA860" s="16">
        <f t="shared" si="1555"/>
        <v>0</v>
      </c>
      <c r="AB860" s="16">
        <f t="shared" si="1555"/>
        <v>0</v>
      </c>
      <c r="AC860" s="16">
        <f t="shared" si="1555"/>
        <v>0</v>
      </c>
      <c r="AD860" s="16">
        <f t="shared" si="1555"/>
        <v>0</v>
      </c>
      <c r="AE860" s="16">
        <f t="shared" si="1555"/>
        <v>0</v>
      </c>
      <c r="AF860" s="16">
        <f t="shared" si="1555"/>
        <v>0</v>
      </c>
      <c r="AG860" s="5"/>
      <c r="AH860" s="5"/>
      <c r="AI860" s="5"/>
      <c r="AJ860" s="5"/>
      <c r="AK860" s="5"/>
      <c r="AL860" s="5"/>
      <c r="AM860" s="5"/>
      <c r="AN860" s="5"/>
      <c r="AO860" s="5"/>
      <c r="AP860" s="5"/>
    </row>
    <row r="861" spans="2:42" ht="30" x14ac:dyDescent="0.25">
      <c r="B861" s="8" t="s">
        <v>74</v>
      </c>
      <c r="C861" s="16">
        <f t="shared" ref="C861:Q861" si="1556">C824-C787</f>
        <v>0</v>
      </c>
      <c r="D861" s="16">
        <f t="shared" si="1556"/>
        <v>0</v>
      </c>
      <c r="E861" s="16">
        <f t="shared" si="1556"/>
        <v>0</v>
      </c>
      <c r="F861" s="16">
        <f t="shared" si="1556"/>
        <v>0</v>
      </c>
      <c r="G861" s="16">
        <f t="shared" si="1556"/>
        <v>0</v>
      </c>
      <c r="H861" s="16">
        <f t="shared" si="1556"/>
        <v>0</v>
      </c>
      <c r="I861" s="16">
        <f t="shared" si="1556"/>
        <v>0</v>
      </c>
      <c r="J861" s="16">
        <f t="shared" si="1556"/>
        <v>0</v>
      </c>
      <c r="K861" s="16">
        <f t="shared" si="1556"/>
        <v>0</v>
      </c>
      <c r="L861" s="16">
        <f t="shared" si="1556"/>
        <v>0</v>
      </c>
      <c r="M861" s="16">
        <f t="shared" si="1556"/>
        <v>0</v>
      </c>
      <c r="N861" s="16">
        <f t="shared" si="1556"/>
        <v>0</v>
      </c>
      <c r="O861" s="16">
        <f t="shared" si="1556"/>
        <v>0</v>
      </c>
      <c r="P861" s="16">
        <f t="shared" si="1556"/>
        <v>0</v>
      </c>
      <c r="Q861" s="16">
        <f t="shared" si="1556"/>
        <v>0</v>
      </c>
      <c r="R861" s="16">
        <f t="shared" ref="R861:AF861" si="1557">R824-R787</f>
        <v>0</v>
      </c>
      <c r="S861" s="16">
        <f t="shared" si="1557"/>
        <v>0</v>
      </c>
      <c r="T861" s="16">
        <f t="shared" si="1557"/>
        <v>0</v>
      </c>
      <c r="U861" s="16">
        <f t="shared" si="1557"/>
        <v>0</v>
      </c>
      <c r="V861" s="16">
        <f t="shared" si="1557"/>
        <v>0</v>
      </c>
      <c r="W861" s="16">
        <f t="shared" si="1557"/>
        <v>0</v>
      </c>
      <c r="X861" s="16">
        <f t="shared" si="1557"/>
        <v>0</v>
      </c>
      <c r="Y861" s="16">
        <f t="shared" si="1557"/>
        <v>0</v>
      </c>
      <c r="Z861" s="16">
        <f t="shared" si="1557"/>
        <v>0</v>
      </c>
      <c r="AA861" s="16">
        <f t="shared" si="1557"/>
        <v>0</v>
      </c>
      <c r="AB861" s="16">
        <f t="shared" si="1557"/>
        <v>0</v>
      </c>
      <c r="AC861" s="16">
        <f t="shared" si="1557"/>
        <v>0</v>
      </c>
      <c r="AD861" s="16">
        <f t="shared" si="1557"/>
        <v>0</v>
      </c>
      <c r="AE861" s="16">
        <f t="shared" si="1557"/>
        <v>0</v>
      </c>
      <c r="AF861" s="16">
        <f t="shared" si="1557"/>
        <v>0</v>
      </c>
      <c r="AG861" s="5"/>
      <c r="AH861" s="5"/>
      <c r="AI861" s="5"/>
      <c r="AJ861" s="5"/>
      <c r="AK861" s="5"/>
      <c r="AL861" s="5"/>
      <c r="AM861" s="5"/>
      <c r="AN861" s="5"/>
      <c r="AO861" s="5"/>
      <c r="AP861" s="5"/>
    </row>
    <row r="862" spans="2:42" ht="30" x14ac:dyDescent="0.25">
      <c r="B862" s="23" t="s">
        <v>75</v>
      </c>
      <c r="C862" s="19">
        <f>C855-C859</f>
        <v>-615000</v>
      </c>
      <c r="D862" s="19">
        <f t="shared" ref="D862:Q862" si="1558">D855-D859</f>
        <v>-6150000</v>
      </c>
      <c r="E862" s="19">
        <f t="shared" si="1558"/>
        <v>0</v>
      </c>
      <c r="F862" s="19">
        <f t="shared" si="1558"/>
        <v>0</v>
      </c>
      <c r="G862" s="19">
        <f t="shared" si="1558"/>
        <v>0</v>
      </c>
      <c r="H862" s="19">
        <f t="shared" si="1558"/>
        <v>0</v>
      </c>
      <c r="I862" s="19">
        <f t="shared" si="1558"/>
        <v>0</v>
      </c>
      <c r="J862" s="19">
        <f t="shared" si="1558"/>
        <v>0</v>
      </c>
      <c r="K862" s="19">
        <f t="shared" si="1558"/>
        <v>0</v>
      </c>
      <c r="L862" s="19">
        <f t="shared" si="1558"/>
        <v>0</v>
      </c>
      <c r="M862" s="19">
        <f t="shared" si="1558"/>
        <v>0</v>
      </c>
      <c r="N862" s="19">
        <f t="shared" si="1558"/>
        <v>0</v>
      </c>
      <c r="O862" s="19">
        <f t="shared" si="1558"/>
        <v>0</v>
      </c>
      <c r="P862" s="19">
        <f t="shared" si="1558"/>
        <v>0</v>
      </c>
      <c r="Q862" s="19">
        <f t="shared" si="1558"/>
        <v>0</v>
      </c>
      <c r="R862" s="19">
        <f t="shared" ref="R862:AF862" si="1559">R855-R859</f>
        <v>0</v>
      </c>
      <c r="S862" s="19">
        <f t="shared" si="1559"/>
        <v>0</v>
      </c>
      <c r="T862" s="19">
        <f t="shared" si="1559"/>
        <v>0</v>
      </c>
      <c r="U862" s="19">
        <f t="shared" si="1559"/>
        <v>0</v>
      </c>
      <c r="V862" s="19">
        <f t="shared" si="1559"/>
        <v>0</v>
      </c>
      <c r="W862" s="19">
        <f t="shared" si="1559"/>
        <v>0</v>
      </c>
      <c r="X862" s="19">
        <f t="shared" si="1559"/>
        <v>0</v>
      </c>
      <c r="Y862" s="19">
        <f t="shared" si="1559"/>
        <v>0</v>
      </c>
      <c r="Z862" s="19">
        <f t="shared" si="1559"/>
        <v>0</v>
      </c>
      <c r="AA862" s="19">
        <f t="shared" si="1559"/>
        <v>0</v>
      </c>
      <c r="AB862" s="19">
        <f t="shared" si="1559"/>
        <v>0</v>
      </c>
      <c r="AC862" s="19">
        <f t="shared" si="1559"/>
        <v>0</v>
      </c>
      <c r="AD862" s="19">
        <f t="shared" si="1559"/>
        <v>0</v>
      </c>
      <c r="AE862" s="19">
        <f t="shared" si="1559"/>
        <v>0</v>
      </c>
      <c r="AF862" s="19">
        <f t="shared" si="1559"/>
        <v>0</v>
      </c>
      <c r="AG862" s="5"/>
      <c r="AH862" s="5"/>
      <c r="AI862" s="5"/>
      <c r="AJ862" s="5"/>
      <c r="AK862" s="5"/>
      <c r="AL862" s="5"/>
      <c r="AM862" s="5"/>
      <c r="AN862" s="5"/>
      <c r="AO862" s="5"/>
      <c r="AP862" s="5"/>
    </row>
    <row r="863" spans="2:42" ht="30" x14ac:dyDescent="0.25">
      <c r="B863" s="24" t="s">
        <v>76</v>
      </c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5"/>
      <c r="AH863" s="5"/>
      <c r="AI863" s="5"/>
      <c r="AJ863" s="5"/>
      <c r="AK863" s="5"/>
      <c r="AL863" s="5"/>
      <c r="AM863" s="5"/>
      <c r="AN863" s="5"/>
      <c r="AO863" s="5"/>
      <c r="AP863" s="5"/>
    </row>
    <row r="864" spans="2:42" ht="15" x14ac:dyDescent="0.25">
      <c r="B864" s="23" t="s">
        <v>68</v>
      </c>
      <c r="C864" s="19">
        <f>C865+C866+C867+C868</f>
        <v>253690.57454545452</v>
      </c>
      <c r="D864" s="19">
        <f t="shared" ref="D864:Q864" si="1560">D865+D866+D867+D868</f>
        <v>2536905.7454545451</v>
      </c>
      <c r="E864" s="19">
        <f t="shared" si="1560"/>
        <v>0</v>
      </c>
      <c r="F864" s="19">
        <f t="shared" si="1560"/>
        <v>0</v>
      </c>
      <c r="G864" s="19">
        <f t="shared" si="1560"/>
        <v>0</v>
      </c>
      <c r="H864" s="19">
        <f t="shared" si="1560"/>
        <v>0</v>
      </c>
      <c r="I864" s="19">
        <f t="shared" si="1560"/>
        <v>0</v>
      </c>
      <c r="J864" s="19">
        <f t="shared" si="1560"/>
        <v>0</v>
      </c>
      <c r="K864" s="19">
        <f t="shared" si="1560"/>
        <v>0</v>
      </c>
      <c r="L864" s="19">
        <f t="shared" si="1560"/>
        <v>0</v>
      </c>
      <c r="M864" s="19">
        <f t="shared" si="1560"/>
        <v>0</v>
      </c>
      <c r="N864" s="19">
        <f t="shared" si="1560"/>
        <v>0</v>
      </c>
      <c r="O864" s="19">
        <f t="shared" si="1560"/>
        <v>0</v>
      </c>
      <c r="P864" s="19">
        <f t="shared" si="1560"/>
        <v>0</v>
      </c>
      <c r="Q864" s="19">
        <f t="shared" si="1560"/>
        <v>0</v>
      </c>
      <c r="R864" s="19">
        <f t="shared" ref="R864:AF864" si="1561">R865+R866+R867+R868</f>
        <v>0</v>
      </c>
      <c r="S864" s="19">
        <f t="shared" si="1561"/>
        <v>0</v>
      </c>
      <c r="T864" s="19">
        <f t="shared" si="1561"/>
        <v>0</v>
      </c>
      <c r="U864" s="19">
        <f t="shared" si="1561"/>
        <v>0</v>
      </c>
      <c r="V864" s="19">
        <f t="shared" si="1561"/>
        <v>0</v>
      </c>
      <c r="W864" s="19">
        <f t="shared" si="1561"/>
        <v>0</v>
      </c>
      <c r="X864" s="19">
        <f t="shared" si="1561"/>
        <v>0</v>
      </c>
      <c r="Y864" s="19">
        <f t="shared" si="1561"/>
        <v>0</v>
      </c>
      <c r="Z864" s="19">
        <f t="shared" si="1561"/>
        <v>0</v>
      </c>
      <c r="AA864" s="19">
        <f t="shared" si="1561"/>
        <v>0</v>
      </c>
      <c r="AB864" s="19">
        <f t="shared" si="1561"/>
        <v>0</v>
      </c>
      <c r="AC864" s="19">
        <f t="shared" si="1561"/>
        <v>0</v>
      </c>
      <c r="AD864" s="19">
        <f t="shared" si="1561"/>
        <v>0</v>
      </c>
      <c r="AE864" s="19">
        <f t="shared" si="1561"/>
        <v>0</v>
      </c>
      <c r="AF864" s="19">
        <f t="shared" si="1561"/>
        <v>0</v>
      </c>
      <c r="AG864" s="5"/>
      <c r="AH864" s="5"/>
      <c r="AI864" s="5"/>
      <c r="AJ864" s="5"/>
      <c r="AK864" s="5"/>
      <c r="AL864" s="5"/>
      <c r="AM864" s="5"/>
      <c r="AN864" s="5"/>
      <c r="AO864" s="5"/>
      <c r="AP864" s="5"/>
    </row>
    <row r="865" spans="2:42" ht="30" x14ac:dyDescent="0.25">
      <c r="B865" s="8" t="s">
        <v>77</v>
      </c>
      <c r="C865" s="16">
        <f t="shared" ref="C865:Q865" si="1562">C828-C791</f>
        <v>0</v>
      </c>
      <c r="D865" s="16">
        <f t="shared" si="1562"/>
        <v>0</v>
      </c>
      <c r="E865" s="16">
        <f t="shared" si="1562"/>
        <v>0</v>
      </c>
      <c r="F865" s="16">
        <f t="shared" si="1562"/>
        <v>0</v>
      </c>
      <c r="G865" s="16">
        <f t="shared" si="1562"/>
        <v>0</v>
      </c>
      <c r="H865" s="16">
        <f t="shared" si="1562"/>
        <v>0</v>
      </c>
      <c r="I865" s="16">
        <f t="shared" si="1562"/>
        <v>0</v>
      </c>
      <c r="J865" s="16">
        <f t="shared" si="1562"/>
        <v>0</v>
      </c>
      <c r="K865" s="16">
        <f t="shared" si="1562"/>
        <v>0</v>
      </c>
      <c r="L865" s="16">
        <f t="shared" si="1562"/>
        <v>0</v>
      </c>
      <c r="M865" s="16">
        <f t="shared" si="1562"/>
        <v>0</v>
      </c>
      <c r="N865" s="16">
        <f t="shared" si="1562"/>
        <v>0</v>
      </c>
      <c r="O865" s="16">
        <f t="shared" si="1562"/>
        <v>0</v>
      </c>
      <c r="P865" s="16">
        <f t="shared" si="1562"/>
        <v>0</v>
      </c>
      <c r="Q865" s="16">
        <f t="shared" si="1562"/>
        <v>0</v>
      </c>
      <c r="R865" s="16">
        <f t="shared" ref="R865:AF865" si="1563">R828-R791</f>
        <v>0</v>
      </c>
      <c r="S865" s="16">
        <f t="shared" si="1563"/>
        <v>0</v>
      </c>
      <c r="T865" s="16">
        <f t="shared" si="1563"/>
        <v>0</v>
      </c>
      <c r="U865" s="16">
        <f t="shared" si="1563"/>
        <v>0</v>
      </c>
      <c r="V865" s="16">
        <f t="shared" si="1563"/>
        <v>0</v>
      </c>
      <c r="W865" s="16">
        <f t="shared" si="1563"/>
        <v>0</v>
      </c>
      <c r="X865" s="16">
        <f t="shared" si="1563"/>
        <v>0</v>
      </c>
      <c r="Y865" s="16">
        <f t="shared" si="1563"/>
        <v>0</v>
      </c>
      <c r="Z865" s="16">
        <f t="shared" si="1563"/>
        <v>0</v>
      </c>
      <c r="AA865" s="16">
        <f t="shared" si="1563"/>
        <v>0</v>
      </c>
      <c r="AB865" s="16">
        <f t="shared" si="1563"/>
        <v>0</v>
      </c>
      <c r="AC865" s="16">
        <f t="shared" si="1563"/>
        <v>0</v>
      </c>
      <c r="AD865" s="16">
        <f t="shared" si="1563"/>
        <v>0</v>
      </c>
      <c r="AE865" s="16">
        <f t="shared" si="1563"/>
        <v>0</v>
      </c>
      <c r="AF865" s="16">
        <f t="shared" si="1563"/>
        <v>0</v>
      </c>
      <c r="AG865" s="5"/>
      <c r="AH865" s="5"/>
      <c r="AI865" s="5"/>
      <c r="AJ865" s="5"/>
      <c r="AK865" s="5"/>
      <c r="AL865" s="5"/>
      <c r="AM865" s="5"/>
      <c r="AN865" s="5"/>
      <c r="AO865" s="5"/>
      <c r="AP865" s="5"/>
    </row>
    <row r="866" spans="2:42" ht="15" x14ac:dyDescent="0.25">
      <c r="B866" s="8" t="s">
        <v>78</v>
      </c>
      <c r="C866" s="16">
        <f t="shared" ref="C866:Q866" si="1564">C829-C792</f>
        <v>0</v>
      </c>
      <c r="D866" s="16">
        <f t="shared" si="1564"/>
        <v>0</v>
      </c>
      <c r="E866" s="16">
        <f t="shared" si="1564"/>
        <v>0</v>
      </c>
      <c r="F866" s="16">
        <f t="shared" si="1564"/>
        <v>0</v>
      </c>
      <c r="G866" s="16">
        <f t="shared" si="1564"/>
        <v>0</v>
      </c>
      <c r="H866" s="16">
        <f t="shared" si="1564"/>
        <v>0</v>
      </c>
      <c r="I866" s="16">
        <f t="shared" si="1564"/>
        <v>0</v>
      </c>
      <c r="J866" s="16">
        <f t="shared" si="1564"/>
        <v>0</v>
      </c>
      <c r="K866" s="16">
        <f t="shared" si="1564"/>
        <v>0</v>
      </c>
      <c r="L866" s="16">
        <f t="shared" si="1564"/>
        <v>0</v>
      </c>
      <c r="M866" s="16">
        <f t="shared" si="1564"/>
        <v>0</v>
      </c>
      <c r="N866" s="16">
        <f t="shared" si="1564"/>
        <v>0</v>
      </c>
      <c r="O866" s="16">
        <f t="shared" si="1564"/>
        <v>0</v>
      </c>
      <c r="P866" s="16">
        <f t="shared" si="1564"/>
        <v>0</v>
      </c>
      <c r="Q866" s="16">
        <f t="shared" si="1564"/>
        <v>0</v>
      </c>
      <c r="R866" s="16">
        <f t="shared" ref="R866:AF866" si="1565">R829-R792</f>
        <v>0</v>
      </c>
      <c r="S866" s="16">
        <f t="shared" si="1565"/>
        <v>0</v>
      </c>
      <c r="T866" s="16">
        <f t="shared" si="1565"/>
        <v>0</v>
      </c>
      <c r="U866" s="16">
        <f t="shared" si="1565"/>
        <v>0</v>
      </c>
      <c r="V866" s="16">
        <f t="shared" si="1565"/>
        <v>0</v>
      </c>
      <c r="W866" s="16">
        <f t="shared" si="1565"/>
        <v>0</v>
      </c>
      <c r="X866" s="16">
        <f t="shared" si="1565"/>
        <v>0</v>
      </c>
      <c r="Y866" s="16">
        <f t="shared" si="1565"/>
        <v>0</v>
      </c>
      <c r="Z866" s="16">
        <f t="shared" si="1565"/>
        <v>0</v>
      </c>
      <c r="AA866" s="16">
        <f t="shared" si="1565"/>
        <v>0</v>
      </c>
      <c r="AB866" s="16">
        <f t="shared" si="1565"/>
        <v>0</v>
      </c>
      <c r="AC866" s="16">
        <f t="shared" si="1565"/>
        <v>0</v>
      </c>
      <c r="AD866" s="16">
        <f t="shared" si="1565"/>
        <v>0</v>
      </c>
      <c r="AE866" s="16">
        <f t="shared" si="1565"/>
        <v>0</v>
      </c>
      <c r="AF866" s="16">
        <f t="shared" si="1565"/>
        <v>0</v>
      </c>
      <c r="AG866" s="5"/>
      <c r="AH866" s="5"/>
      <c r="AI866" s="5"/>
      <c r="AJ866" s="5"/>
      <c r="AK866" s="5"/>
      <c r="AL866" s="5"/>
      <c r="AM866" s="5"/>
      <c r="AN866" s="5"/>
      <c r="AO866" s="5"/>
      <c r="AP866" s="5"/>
    </row>
    <row r="867" spans="2:42" ht="30" x14ac:dyDescent="0.25">
      <c r="B867" s="8" t="s">
        <v>79</v>
      </c>
      <c r="C867" s="16">
        <f t="shared" ref="C867:Q867" si="1566">C830-C793</f>
        <v>0</v>
      </c>
      <c r="D867" s="16">
        <f t="shared" si="1566"/>
        <v>0</v>
      </c>
      <c r="E867" s="16">
        <f t="shared" si="1566"/>
        <v>0</v>
      </c>
      <c r="F867" s="16">
        <f t="shared" si="1566"/>
        <v>0</v>
      </c>
      <c r="G867" s="16">
        <f t="shared" si="1566"/>
        <v>0</v>
      </c>
      <c r="H867" s="16">
        <f t="shared" si="1566"/>
        <v>0</v>
      </c>
      <c r="I867" s="16">
        <f t="shared" si="1566"/>
        <v>0</v>
      </c>
      <c r="J867" s="16">
        <f t="shared" si="1566"/>
        <v>0</v>
      </c>
      <c r="K867" s="16">
        <f t="shared" si="1566"/>
        <v>0</v>
      </c>
      <c r="L867" s="16">
        <f t="shared" si="1566"/>
        <v>0</v>
      </c>
      <c r="M867" s="16">
        <f t="shared" si="1566"/>
        <v>0</v>
      </c>
      <c r="N867" s="16">
        <f t="shared" si="1566"/>
        <v>0</v>
      </c>
      <c r="O867" s="16">
        <f t="shared" si="1566"/>
        <v>0</v>
      </c>
      <c r="P867" s="16">
        <f t="shared" si="1566"/>
        <v>0</v>
      </c>
      <c r="Q867" s="16">
        <f t="shared" si="1566"/>
        <v>0</v>
      </c>
      <c r="R867" s="16">
        <f t="shared" ref="R867:AF867" si="1567">R830-R793</f>
        <v>0</v>
      </c>
      <c r="S867" s="16">
        <f t="shared" si="1567"/>
        <v>0</v>
      </c>
      <c r="T867" s="16">
        <f t="shared" si="1567"/>
        <v>0</v>
      </c>
      <c r="U867" s="16">
        <f t="shared" si="1567"/>
        <v>0</v>
      </c>
      <c r="V867" s="16">
        <f t="shared" si="1567"/>
        <v>0</v>
      </c>
      <c r="W867" s="16">
        <f t="shared" si="1567"/>
        <v>0</v>
      </c>
      <c r="X867" s="16">
        <f t="shared" si="1567"/>
        <v>0</v>
      </c>
      <c r="Y867" s="16">
        <f t="shared" si="1567"/>
        <v>0</v>
      </c>
      <c r="Z867" s="16">
        <f t="shared" si="1567"/>
        <v>0</v>
      </c>
      <c r="AA867" s="16">
        <f t="shared" si="1567"/>
        <v>0</v>
      </c>
      <c r="AB867" s="16">
        <f t="shared" si="1567"/>
        <v>0</v>
      </c>
      <c r="AC867" s="16">
        <f t="shared" si="1567"/>
        <v>0</v>
      </c>
      <c r="AD867" s="16">
        <f t="shared" si="1567"/>
        <v>0</v>
      </c>
      <c r="AE867" s="16">
        <f t="shared" si="1567"/>
        <v>0</v>
      </c>
      <c r="AF867" s="16">
        <f t="shared" si="1567"/>
        <v>0</v>
      </c>
      <c r="AG867" s="5"/>
      <c r="AH867" s="5"/>
      <c r="AI867" s="5"/>
      <c r="AJ867" s="5"/>
      <c r="AK867" s="5"/>
      <c r="AL867" s="5"/>
      <c r="AM867" s="5"/>
      <c r="AN867" s="5"/>
      <c r="AO867" s="5"/>
      <c r="AP867" s="5"/>
    </row>
    <row r="868" spans="2:42" ht="15" x14ac:dyDescent="0.25">
      <c r="B868" s="8" t="s">
        <v>121</v>
      </c>
      <c r="C868" s="16">
        <f t="shared" ref="C868:Q868" si="1568">C831-C794</f>
        <v>253690.57454545452</v>
      </c>
      <c r="D868" s="16">
        <f t="shared" si="1568"/>
        <v>2536905.7454545451</v>
      </c>
      <c r="E868" s="16">
        <f t="shared" si="1568"/>
        <v>0</v>
      </c>
      <c r="F868" s="16">
        <f t="shared" si="1568"/>
        <v>0</v>
      </c>
      <c r="G868" s="16">
        <f t="shared" si="1568"/>
        <v>0</v>
      </c>
      <c r="H868" s="16">
        <f t="shared" si="1568"/>
        <v>0</v>
      </c>
      <c r="I868" s="16">
        <f t="shared" si="1568"/>
        <v>0</v>
      </c>
      <c r="J868" s="16">
        <f t="shared" si="1568"/>
        <v>0</v>
      </c>
      <c r="K868" s="16">
        <f t="shared" si="1568"/>
        <v>0</v>
      </c>
      <c r="L868" s="16">
        <f t="shared" si="1568"/>
        <v>0</v>
      </c>
      <c r="M868" s="16">
        <f t="shared" si="1568"/>
        <v>0</v>
      </c>
      <c r="N868" s="16">
        <f t="shared" si="1568"/>
        <v>0</v>
      </c>
      <c r="O868" s="16">
        <f t="shared" si="1568"/>
        <v>0</v>
      </c>
      <c r="P868" s="16">
        <f t="shared" si="1568"/>
        <v>0</v>
      </c>
      <c r="Q868" s="16">
        <f t="shared" si="1568"/>
        <v>0</v>
      </c>
      <c r="R868" s="16">
        <f t="shared" ref="R868:AF868" si="1569">R831-R794</f>
        <v>0</v>
      </c>
      <c r="S868" s="16">
        <f t="shared" si="1569"/>
        <v>0</v>
      </c>
      <c r="T868" s="16">
        <f t="shared" si="1569"/>
        <v>0</v>
      </c>
      <c r="U868" s="16">
        <f t="shared" si="1569"/>
        <v>0</v>
      </c>
      <c r="V868" s="16">
        <f t="shared" si="1569"/>
        <v>0</v>
      </c>
      <c r="W868" s="16">
        <f t="shared" si="1569"/>
        <v>0</v>
      </c>
      <c r="X868" s="16">
        <f t="shared" si="1569"/>
        <v>0</v>
      </c>
      <c r="Y868" s="16">
        <f t="shared" si="1569"/>
        <v>0</v>
      </c>
      <c r="Z868" s="16">
        <f t="shared" si="1569"/>
        <v>0</v>
      </c>
      <c r="AA868" s="16">
        <f t="shared" si="1569"/>
        <v>0</v>
      </c>
      <c r="AB868" s="16">
        <f t="shared" si="1569"/>
        <v>0</v>
      </c>
      <c r="AC868" s="16">
        <f t="shared" si="1569"/>
        <v>0</v>
      </c>
      <c r="AD868" s="16">
        <f t="shared" si="1569"/>
        <v>0</v>
      </c>
      <c r="AE868" s="16">
        <f t="shared" si="1569"/>
        <v>0</v>
      </c>
      <c r="AF868" s="16">
        <f t="shared" si="1569"/>
        <v>0</v>
      </c>
      <c r="AG868" s="5"/>
      <c r="AH868" s="5"/>
      <c r="AI868" s="5"/>
      <c r="AJ868" s="5"/>
      <c r="AK868" s="5"/>
      <c r="AL868" s="5"/>
      <c r="AM868" s="5"/>
      <c r="AN868" s="5"/>
      <c r="AO868" s="5"/>
      <c r="AP868" s="5"/>
    </row>
    <row r="869" spans="2:42" ht="15" x14ac:dyDescent="0.25">
      <c r="B869" s="23" t="s">
        <v>72</v>
      </c>
      <c r="C869" s="19">
        <f>C870+C871+C872+C873+C874+C875</f>
        <v>0</v>
      </c>
      <c r="D869" s="19">
        <f t="shared" ref="D869:Q869" si="1570">D870+D871+D872+D873+D874+D875</f>
        <v>0</v>
      </c>
      <c r="E869" s="19">
        <f t="shared" si="1570"/>
        <v>0</v>
      </c>
      <c r="F869" s="19">
        <f t="shared" si="1570"/>
        <v>0</v>
      </c>
      <c r="G869" s="19">
        <f t="shared" si="1570"/>
        <v>0</v>
      </c>
      <c r="H869" s="19">
        <f t="shared" si="1570"/>
        <v>0</v>
      </c>
      <c r="I869" s="19">
        <f t="shared" si="1570"/>
        <v>0</v>
      </c>
      <c r="J869" s="19">
        <f t="shared" si="1570"/>
        <v>0</v>
      </c>
      <c r="K869" s="19">
        <f t="shared" si="1570"/>
        <v>0</v>
      </c>
      <c r="L869" s="19">
        <f t="shared" si="1570"/>
        <v>0</v>
      </c>
      <c r="M869" s="19">
        <f t="shared" si="1570"/>
        <v>0</v>
      </c>
      <c r="N869" s="19">
        <f t="shared" si="1570"/>
        <v>0</v>
      </c>
      <c r="O869" s="19">
        <f t="shared" si="1570"/>
        <v>0</v>
      </c>
      <c r="P869" s="19">
        <f t="shared" si="1570"/>
        <v>0</v>
      </c>
      <c r="Q869" s="19">
        <f t="shared" si="1570"/>
        <v>0</v>
      </c>
      <c r="R869" s="19">
        <f t="shared" ref="R869:AF869" si="1571">R870+R871+R872+R873+R874+R875</f>
        <v>0</v>
      </c>
      <c r="S869" s="19">
        <f t="shared" si="1571"/>
        <v>0</v>
      </c>
      <c r="T869" s="19">
        <f t="shared" si="1571"/>
        <v>0</v>
      </c>
      <c r="U869" s="19">
        <f t="shared" si="1571"/>
        <v>0</v>
      </c>
      <c r="V869" s="19">
        <f t="shared" si="1571"/>
        <v>0</v>
      </c>
      <c r="W869" s="19">
        <f t="shared" si="1571"/>
        <v>0</v>
      </c>
      <c r="X869" s="19">
        <f t="shared" si="1571"/>
        <v>0</v>
      </c>
      <c r="Y869" s="19">
        <f t="shared" si="1571"/>
        <v>0</v>
      </c>
      <c r="Z869" s="19">
        <f t="shared" si="1571"/>
        <v>0</v>
      </c>
      <c r="AA869" s="19">
        <f t="shared" si="1571"/>
        <v>0</v>
      </c>
      <c r="AB869" s="19">
        <f t="shared" si="1571"/>
        <v>0</v>
      </c>
      <c r="AC869" s="19">
        <f t="shared" si="1571"/>
        <v>0</v>
      </c>
      <c r="AD869" s="19">
        <f t="shared" si="1571"/>
        <v>0</v>
      </c>
      <c r="AE869" s="19">
        <f t="shared" si="1571"/>
        <v>0</v>
      </c>
      <c r="AF869" s="19">
        <f t="shared" si="1571"/>
        <v>0</v>
      </c>
      <c r="AG869" s="5"/>
      <c r="AH869" s="5"/>
      <c r="AI869" s="5"/>
      <c r="AJ869" s="5"/>
      <c r="AK869" s="5"/>
      <c r="AL869" s="5"/>
      <c r="AM869" s="5"/>
      <c r="AN869" s="5"/>
      <c r="AO869" s="5"/>
      <c r="AP869" s="5"/>
    </row>
    <row r="870" spans="2:42" ht="30" x14ac:dyDescent="0.25">
      <c r="B870" s="8" t="s">
        <v>80</v>
      </c>
      <c r="C870" s="16">
        <f t="shared" ref="C870:Q870" si="1572">C833-C796</f>
        <v>0</v>
      </c>
      <c r="D870" s="16">
        <f t="shared" si="1572"/>
        <v>0</v>
      </c>
      <c r="E870" s="16">
        <f t="shared" si="1572"/>
        <v>0</v>
      </c>
      <c r="F870" s="16">
        <f t="shared" si="1572"/>
        <v>0</v>
      </c>
      <c r="G870" s="16">
        <f t="shared" si="1572"/>
        <v>0</v>
      </c>
      <c r="H870" s="16">
        <f t="shared" si="1572"/>
        <v>0</v>
      </c>
      <c r="I870" s="16">
        <f t="shared" si="1572"/>
        <v>0</v>
      </c>
      <c r="J870" s="16">
        <f t="shared" si="1572"/>
        <v>0</v>
      </c>
      <c r="K870" s="16">
        <f t="shared" si="1572"/>
        <v>0</v>
      </c>
      <c r="L870" s="16">
        <f t="shared" si="1572"/>
        <v>0</v>
      </c>
      <c r="M870" s="16">
        <f t="shared" si="1572"/>
        <v>0</v>
      </c>
      <c r="N870" s="16">
        <f t="shared" si="1572"/>
        <v>0</v>
      </c>
      <c r="O870" s="16">
        <f t="shared" si="1572"/>
        <v>0</v>
      </c>
      <c r="P870" s="16">
        <f t="shared" si="1572"/>
        <v>0</v>
      </c>
      <c r="Q870" s="16">
        <f t="shared" si="1572"/>
        <v>0</v>
      </c>
      <c r="R870" s="16">
        <f t="shared" ref="R870:AF870" si="1573">R833-R796</f>
        <v>0</v>
      </c>
      <c r="S870" s="16">
        <f t="shared" si="1573"/>
        <v>0</v>
      </c>
      <c r="T870" s="16">
        <f t="shared" si="1573"/>
        <v>0</v>
      </c>
      <c r="U870" s="16">
        <f t="shared" si="1573"/>
        <v>0</v>
      </c>
      <c r="V870" s="16">
        <f t="shared" si="1573"/>
        <v>0</v>
      </c>
      <c r="W870" s="16">
        <f t="shared" si="1573"/>
        <v>0</v>
      </c>
      <c r="X870" s="16">
        <f t="shared" si="1573"/>
        <v>0</v>
      </c>
      <c r="Y870" s="16">
        <f t="shared" si="1573"/>
        <v>0</v>
      </c>
      <c r="Z870" s="16">
        <f t="shared" si="1573"/>
        <v>0</v>
      </c>
      <c r="AA870" s="16">
        <f t="shared" si="1573"/>
        <v>0</v>
      </c>
      <c r="AB870" s="16">
        <f t="shared" si="1573"/>
        <v>0</v>
      </c>
      <c r="AC870" s="16">
        <f t="shared" si="1573"/>
        <v>0</v>
      </c>
      <c r="AD870" s="16">
        <f t="shared" si="1573"/>
        <v>0</v>
      </c>
      <c r="AE870" s="16">
        <f t="shared" si="1573"/>
        <v>0</v>
      </c>
      <c r="AF870" s="16">
        <f t="shared" si="1573"/>
        <v>0</v>
      </c>
      <c r="AG870" s="5"/>
      <c r="AH870" s="5"/>
      <c r="AI870" s="5"/>
      <c r="AJ870" s="5"/>
      <c r="AK870" s="5"/>
      <c r="AL870" s="5"/>
      <c r="AM870" s="5"/>
      <c r="AN870" s="5"/>
      <c r="AO870" s="5"/>
      <c r="AP870" s="5"/>
    </row>
    <row r="871" spans="2:42" ht="30" x14ac:dyDescent="0.25">
      <c r="B871" s="8" t="s">
        <v>81</v>
      </c>
      <c r="C871" s="16">
        <f t="shared" ref="C871:Q871" si="1574">C834-C797</f>
        <v>0</v>
      </c>
      <c r="D871" s="16">
        <f t="shared" si="1574"/>
        <v>0</v>
      </c>
      <c r="E871" s="16">
        <f t="shared" si="1574"/>
        <v>0</v>
      </c>
      <c r="F871" s="16">
        <f t="shared" si="1574"/>
        <v>0</v>
      </c>
      <c r="G871" s="16">
        <f t="shared" si="1574"/>
        <v>0</v>
      </c>
      <c r="H871" s="16">
        <f t="shared" si="1574"/>
        <v>0</v>
      </c>
      <c r="I871" s="16">
        <f t="shared" si="1574"/>
        <v>0</v>
      </c>
      <c r="J871" s="16">
        <f t="shared" si="1574"/>
        <v>0</v>
      </c>
      <c r="K871" s="16">
        <f t="shared" si="1574"/>
        <v>0</v>
      </c>
      <c r="L871" s="16">
        <f t="shared" si="1574"/>
        <v>0</v>
      </c>
      <c r="M871" s="16">
        <f t="shared" si="1574"/>
        <v>0</v>
      </c>
      <c r="N871" s="16">
        <f t="shared" si="1574"/>
        <v>0</v>
      </c>
      <c r="O871" s="16">
        <f t="shared" si="1574"/>
        <v>0</v>
      </c>
      <c r="P871" s="16">
        <f t="shared" si="1574"/>
        <v>0</v>
      </c>
      <c r="Q871" s="16">
        <f t="shared" si="1574"/>
        <v>0</v>
      </c>
      <c r="R871" s="16">
        <f t="shared" ref="R871:AF871" si="1575">R834-R797</f>
        <v>0</v>
      </c>
      <c r="S871" s="16">
        <f t="shared" si="1575"/>
        <v>0</v>
      </c>
      <c r="T871" s="16">
        <f t="shared" si="1575"/>
        <v>0</v>
      </c>
      <c r="U871" s="16">
        <f t="shared" si="1575"/>
        <v>0</v>
      </c>
      <c r="V871" s="16">
        <f t="shared" si="1575"/>
        <v>0</v>
      </c>
      <c r="W871" s="16">
        <f t="shared" si="1575"/>
        <v>0</v>
      </c>
      <c r="X871" s="16">
        <f t="shared" si="1575"/>
        <v>0</v>
      </c>
      <c r="Y871" s="16">
        <f t="shared" si="1575"/>
        <v>0</v>
      </c>
      <c r="Z871" s="16">
        <f t="shared" si="1575"/>
        <v>0</v>
      </c>
      <c r="AA871" s="16">
        <f t="shared" si="1575"/>
        <v>0</v>
      </c>
      <c r="AB871" s="16">
        <f t="shared" si="1575"/>
        <v>0</v>
      </c>
      <c r="AC871" s="16">
        <f t="shared" si="1575"/>
        <v>0</v>
      </c>
      <c r="AD871" s="16">
        <f t="shared" si="1575"/>
        <v>0</v>
      </c>
      <c r="AE871" s="16">
        <f t="shared" si="1575"/>
        <v>0</v>
      </c>
      <c r="AF871" s="16">
        <f t="shared" si="1575"/>
        <v>0</v>
      </c>
      <c r="AG871" s="5"/>
      <c r="AH871" s="5"/>
      <c r="AI871" s="5"/>
      <c r="AJ871" s="5"/>
      <c r="AK871" s="5"/>
      <c r="AL871" s="5"/>
      <c r="AM871" s="5"/>
      <c r="AN871" s="5"/>
      <c r="AO871" s="5"/>
      <c r="AP871" s="5"/>
    </row>
    <row r="872" spans="2:42" ht="15" x14ac:dyDescent="0.25">
      <c r="B872" s="8" t="s">
        <v>82</v>
      </c>
      <c r="C872" s="16">
        <f t="shared" ref="C872:Q872" si="1576">C835-C798</f>
        <v>0</v>
      </c>
      <c r="D872" s="16">
        <f t="shared" si="1576"/>
        <v>0</v>
      </c>
      <c r="E872" s="16">
        <f t="shared" si="1576"/>
        <v>0</v>
      </c>
      <c r="F872" s="16">
        <f t="shared" si="1576"/>
        <v>0</v>
      </c>
      <c r="G872" s="16">
        <f t="shared" si="1576"/>
        <v>0</v>
      </c>
      <c r="H872" s="16">
        <f t="shared" si="1576"/>
        <v>0</v>
      </c>
      <c r="I872" s="16">
        <f t="shared" si="1576"/>
        <v>0</v>
      </c>
      <c r="J872" s="16">
        <f t="shared" si="1576"/>
        <v>0</v>
      </c>
      <c r="K872" s="16">
        <f t="shared" si="1576"/>
        <v>0</v>
      </c>
      <c r="L872" s="16">
        <f t="shared" si="1576"/>
        <v>0</v>
      </c>
      <c r="M872" s="16">
        <f t="shared" si="1576"/>
        <v>0</v>
      </c>
      <c r="N872" s="16">
        <f t="shared" si="1576"/>
        <v>0</v>
      </c>
      <c r="O872" s="16">
        <f t="shared" si="1576"/>
        <v>0</v>
      </c>
      <c r="P872" s="16">
        <f t="shared" si="1576"/>
        <v>0</v>
      </c>
      <c r="Q872" s="16">
        <f t="shared" si="1576"/>
        <v>0</v>
      </c>
      <c r="R872" s="16">
        <f t="shared" ref="R872:AF872" si="1577">R835-R798</f>
        <v>0</v>
      </c>
      <c r="S872" s="16">
        <f t="shared" si="1577"/>
        <v>0</v>
      </c>
      <c r="T872" s="16">
        <f t="shared" si="1577"/>
        <v>0</v>
      </c>
      <c r="U872" s="16">
        <f t="shared" si="1577"/>
        <v>0</v>
      </c>
      <c r="V872" s="16">
        <f t="shared" si="1577"/>
        <v>0</v>
      </c>
      <c r="W872" s="16">
        <f t="shared" si="1577"/>
        <v>0</v>
      </c>
      <c r="X872" s="16">
        <f t="shared" si="1577"/>
        <v>0</v>
      </c>
      <c r="Y872" s="16">
        <f t="shared" si="1577"/>
        <v>0</v>
      </c>
      <c r="Z872" s="16">
        <f t="shared" si="1577"/>
        <v>0</v>
      </c>
      <c r="AA872" s="16">
        <f t="shared" si="1577"/>
        <v>0</v>
      </c>
      <c r="AB872" s="16">
        <f t="shared" si="1577"/>
        <v>0</v>
      </c>
      <c r="AC872" s="16">
        <f t="shared" si="1577"/>
        <v>0</v>
      </c>
      <c r="AD872" s="16">
        <f t="shared" si="1577"/>
        <v>0</v>
      </c>
      <c r="AE872" s="16">
        <f t="shared" si="1577"/>
        <v>0</v>
      </c>
      <c r="AF872" s="16">
        <f t="shared" si="1577"/>
        <v>0</v>
      </c>
      <c r="AG872" s="5"/>
      <c r="AH872" s="5"/>
      <c r="AI872" s="5"/>
      <c r="AJ872" s="5"/>
      <c r="AK872" s="5"/>
      <c r="AL872" s="5"/>
      <c r="AM872" s="5"/>
      <c r="AN872" s="5"/>
      <c r="AO872" s="5"/>
      <c r="AP872" s="5"/>
    </row>
    <row r="873" spans="2:42" ht="30" x14ac:dyDescent="0.25">
      <c r="B873" s="8" t="s">
        <v>83</v>
      </c>
      <c r="C873" s="16">
        <f t="shared" ref="C873:Q873" si="1578">C836-C799</f>
        <v>0</v>
      </c>
      <c r="D873" s="16">
        <f t="shared" si="1578"/>
        <v>0</v>
      </c>
      <c r="E873" s="16">
        <f t="shared" si="1578"/>
        <v>0</v>
      </c>
      <c r="F873" s="16">
        <f t="shared" si="1578"/>
        <v>0</v>
      </c>
      <c r="G873" s="16">
        <f t="shared" si="1578"/>
        <v>0</v>
      </c>
      <c r="H873" s="16">
        <f t="shared" si="1578"/>
        <v>0</v>
      </c>
      <c r="I873" s="16">
        <f t="shared" si="1578"/>
        <v>0</v>
      </c>
      <c r="J873" s="16">
        <f t="shared" si="1578"/>
        <v>0</v>
      </c>
      <c r="K873" s="16">
        <f t="shared" si="1578"/>
        <v>0</v>
      </c>
      <c r="L873" s="16">
        <f t="shared" si="1578"/>
        <v>0</v>
      </c>
      <c r="M873" s="16">
        <f t="shared" si="1578"/>
        <v>0</v>
      </c>
      <c r="N873" s="16">
        <f t="shared" si="1578"/>
        <v>0</v>
      </c>
      <c r="O873" s="16">
        <f t="shared" si="1578"/>
        <v>0</v>
      </c>
      <c r="P873" s="16">
        <f t="shared" si="1578"/>
        <v>0</v>
      </c>
      <c r="Q873" s="16">
        <f t="shared" si="1578"/>
        <v>0</v>
      </c>
      <c r="R873" s="16">
        <f t="shared" ref="R873:AF873" si="1579">R836-R799</f>
        <v>0</v>
      </c>
      <c r="S873" s="16">
        <f t="shared" si="1579"/>
        <v>0</v>
      </c>
      <c r="T873" s="16">
        <f t="shared" si="1579"/>
        <v>0</v>
      </c>
      <c r="U873" s="16">
        <f t="shared" si="1579"/>
        <v>0</v>
      </c>
      <c r="V873" s="16">
        <f t="shared" si="1579"/>
        <v>0</v>
      </c>
      <c r="W873" s="16">
        <f t="shared" si="1579"/>
        <v>0</v>
      </c>
      <c r="X873" s="16">
        <f t="shared" si="1579"/>
        <v>0</v>
      </c>
      <c r="Y873" s="16">
        <f t="shared" si="1579"/>
        <v>0</v>
      </c>
      <c r="Z873" s="16">
        <f t="shared" si="1579"/>
        <v>0</v>
      </c>
      <c r="AA873" s="16">
        <f t="shared" si="1579"/>
        <v>0</v>
      </c>
      <c r="AB873" s="16">
        <f t="shared" si="1579"/>
        <v>0</v>
      </c>
      <c r="AC873" s="16">
        <f t="shared" si="1579"/>
        <v>0</v>
      </c>
      <c r="AD873" s="16">
        <f t="shared" si="1579"/>
        <v>0</v>
      </c>
      <c r="AE873" s="16">
        <f t="shared" si="1579"/>
        <v>0</v>
      </c>
      <c r="AF873" s="16">
        <f t="shared" si="1579"/>
        <v>0</v>
      </c>
      <c r="AG873" s="5"/>
      <c r="AH873" s="5"/>
      <c r="AI873" s="5"/>
      <c r="AJ873" s="5"/>
      <c r="AK873" s="5"/>
      <c r="AL873" s="5"/>
      <c r="AM873" s="5"/>
      <c r="AN873" s="5"/>
      <c r="AO873" s="5"/>
      <c r="AP873" s="5"/>
    </row>
    <row r="874" spans="2:42" ht="30" x14ac:dyDescent="0.25">
      <c r="B874" s="8" t="s">
        <v>84</v>
      </c>
      <c r="C874" s="16">
        <f t="shared" ref="C874:Q874" si="1580">C837-C800</f>
        <v>0</v>
      </c>
      <c r="D874" s="16">
        <f t="shared" si="1580"/>
        <v>0</v>
      </c>
      <c r="E874" s="16">
        <f t="shared" si="1580"/>
        <v>0</v>
      </c>
      <c r="F874" s="16">
        <f t="shared" si="1580"/>
        <v>0</v>
      </c>
      <c r="G874" s="16">
        <f t="shared" si="1580"/>
        <v>0</v>
      </c>
      <c r="H874" s="16">
        <f t="shared" si="1580"/>
        <v>0</v>
      </c>
      <c r="I874" s="16">
        <f t="shared" si="1580"/>
        <v>0</v>
      </c>
      <c r="J874" s="16">
        <f t="shared" si="1580"/>
        <v>0</v>
      </c>
      <c r="K874" s="16">
        <f t="shared" si="1580"/>
        <v>0</v>
      </c>
      <c r="L874" s="16">
        <f t="shared" si="1580"/>
        <v>0</v>
      </c>
      <c r="M874" s="16">
        <f t="shared" si="1580"/>
        <v>0</v>
      </c>
      <c r="N874" s="16">
        <f t="shared" si="1580"/>
        <v>0</v>
      </c>
      <c r="O874" s="16">
        <f t="shared" si="1580"/>
        <v>0</v>
      </c>
      <c r="P874" s="16">
        <f t="shared" si="1580"/>
        <v>0</v>
      </c>
      <c r="Q874" s="16">
        <f t="shared" si="1580"/>
        <v>0</v>
      </c>
      <c r="R874" s="16">
        <f t="shared" ref="R874:AF874" si="1581">R837-R800</f>
        <v>0</v>
      </c>
      <c r="S874" s="16">
        <f t="shared" si="1581"/>
        <v>0</v>
      </c>
      <c r="T874" s="16">
        <f t="shared" si="1581"/>
        <v>0</v>
      </c>
      <c r="U874" s="16">
        <f t="shared" si="1581"/>
        <v>0</v>
      </c>
      <c r="V874" s="16">
        <f t="shared" si="1581"/>
        <v>0</v>
      </c>
      <c r="W874" s="16">
        <f t="shared" si="1581"/>
        <v>0</v>
      </c>
      <c r="X874" s="16">
        <f t="shared" si="1581"/>
        <v>0</v>
      </c>
      <c r="Y874" s="16">
        <f t="shared" si="1581"/>
        <v>0</v>
      </c>
      <c r="Z874" s="16">
        <f t="shared" si="1581"/>
        <v>0</v>
      </c>
      <c r="AA874" s="16">
        <f t="shared" si="1581"/>
        <v>0</v>
      </c>
      <c r="AB874" s="16">
        <f t="shared" si="1581"/>
        <v>0</v>
      </c>
      <c r="AC874" s="16">
        <f t="shared" si="1581"/>
        <v>0</v>
      </c>
      <c r="AD874" s="16">
        <f t="shared" si="1581"/>
        <v>0</v>
      </c>
      <c r="AE874" s="16">
        <f t="shared" si="1581"/>
        <v>0</v>
      </c>
      <c r="AF874" s="16">
        <f t="shared" si="1581"/>
        <v>0</v>
      </c>
      <c r="AG874" s="5"/>
      <c r="AH874" s="5"/>
      <c r="AI874" s="5"/>
      <c r="AJ874" s="5"/>
      <c r="AK874" s="5"/>
      <c r="AL874" s="5"/>
      <c r="AM874" s="5"/>
      <c r="AN874" s="5"/>
      <c r="AO874" s="5"/>
      <c r="AP874" s="5"/>
    </row>
    <row r="875" spans="2:42" ht="15" x14ac:dyDescent="0.25">
      <c r="B875" s="8" t="s">
        <v>85</v>
      </c>
      <c r="C875" s="16">
        <f t="shared" ref="C875:Q875" si="1582">C838-C801</f>
        <v>0</v>
      </c>
      <c r="D875" s="16">
        <f t="shared" si="1582"/>
        <v>0</v>
      </c>
      <c r="E875" s="16">
        <f t="shared" si="1582"/>
        <v>0</v>
      </c>
      <c r="F875" s="16">
        <f t="shared" si="1582"/>
        <v>0</v>
      </c>
      <c r="G875" s="16">
        <f t="shared" si="1582"/>
        <v>0</v>
      </c>
      <c r="H875" s="16">
        <f t="shared" si="1582"/>
        <v>0</v>
      </c>
      <c r="I875" s="16">
        <f t="shared" si="1582"/>
        <v>0</v>
      </c>
      <c r="J875" s="16">
        <f t="shared" si="1582"/>
        <v>0</v>
      </c>
      <c r="K875" s="16">
        <f t="shared" si="1582"/>
        <v>0</v>
      </c>
      <c r="L875" s="16">
        <f t="shared" si="1582"/>
        <v>0</v>
      </c>
      <c r="M875" s="16">
        <f t="shared" si="1582"/>
        <v>0</v>
      </c>
      <c r="N875" s="16">
        <f t="shared" si="1582"/>
        <v>0</v>
      </c>
      <c r="O875" s="16">
        <f t="shared" si="1582"/>
        <v>0</v>
      </c>
      <c r="P875" s="16">
        <f t="shared" si="1582"/>
        <v>0</v>
      </c>
      <c r="Q875" s="16">
        <f t="shared" si="1582"/>
        <v>0</v>
      </c>
      <c r="R875" s="16">
        <f t="shared" ref="R875:AF875" si="1583">R838-R801</f>
        <v>0</v>
      </c>
      <c r="S875" s="16">
        <f t="shared" si="1583"/>
        <v>0</v>
      </c>
      <c r="T875" s="16">
        <f t="shared" si="1583"/>
        <v>0</v>
      </c>
      <c r="U875" s="16">
        <f t="shared" si="1583"/>
        <v>0</v>
      </c>
      <c r="V875" s="16">
        <f t="shared" si="1583"/>
        <v>0</v>
      </c>
      <c r="W875" s="16">
        <f t="shared" si="1583"/>
        <v>0</v>
      </c>
      <c r="X875" s="16">
        <f t="shared" si="1583"/>
        <v>0</v>
      </c>
      <c r="Y875" s="16">
        <f t="shared" si="1583"/>
        <v>0</v>
      </c>
      <c r="Z875" s="16">
        <f t="shared" si="1583"/>
        <v>0</v>
      </c>
      <c r="AA875" s="16">
        <f t="shared" si="1583"/>
        <v>0</v>
      </c>
      <c r="AB875" s="16">
        <f t="shared" si="1583"/>
        <v>0</v>
      </c>
      <c r="AC875" s="16">
        <f t="shared" si="1583"/>
        <v>0</v>
      </c>
      <c r="AD875" s="16">
        <f t="shared" si="1583"/>
        <v>0</v>
      </c>
      <c r="AE875" s="16">
        <f t="shared" si="1583"/>
        <v>0</v>
      </c>
      <c r="AF875" s="16">
        <f t="shared" si="1583"/>
        <v>0</v>
      </c>
      <c r="AG875" s="5"/>
      <c r="AH875" s="5"/>
      <c r="AI875" s="5"/>
      <c r="AJ875" s="5"/>
      <c r="AK875" s="5"/>
      <c r="AL875" s="5"/>
      <c r="AM875" s="5"/>
      <c r="AN875" s="5"/>
      <c r="AO875" s="5"/>
      <c r="AP875" s="5"/>
    </row>
    <row r="876" spans="2:42" ht="30" x14ac:dyDescent="0.25">
      <c r="B876" s="23" t="s">
        <v>86</v>
      </c>
      <c r="C876" s="19">
        <f>C864-C869</f>
        <v>253690.57454545452</v>
      </c>
      <c r="D876" s="19">
        <f t="shared" ref="D876:Q876" si="1584">D864-D869</f>
        <v>2536905.7454545451</v>
      </c>
      <c r="E876" s="19">
        <f t="shared" si="1584"/>
        <v>0</v>
      </c>
      <c r="F876" s="19">
        <f t="shared" si="1584"/>
        <v>0</v>
      </c>
      <c r="G876" s="19">
        <f t="shared" si="1584"/>
        <v>0</v>
      </c>
      <c r="H876" s="19">
        <f t="shared" si="1584"/>
        <v>0</v>
      </c>
      <c r="I876" s="19">
        <f t="shared" si="1584"/>
        <v>0</v>
      </c>
      <c r="J876" s="19">
        <f t="shared" si="1584"/>
        <v>0</v>
      </c>
      <c r="K876" s="19">
        <f t="shared" si="1584"/>
        <v>0</v>
      </c>
      <c r="L876" s="19">
        <f t="shared" si="1584"/>
        <v>0</v>
      </c>
      <c r="M876" s="19">
        <f t="shared" si="1584"/>
        <v>0</v>
      </c>
      <c r="N876" s="19">
        <f t="shared" si="1584"/>
        <v>0</v>
      </c>
      <c r="O876" s="19">
        <f t="shared" si="1584"/>
        <v>0</v>
      </c>
      <c r="P876" s="19">
        <f t="shared" si="1584"/>
        <v>0</v>
      </c>
      <c r="Q876" s="19">
        <f t="shared" si="1584"/>
        <v>0</v>
      </c>
      <c r="R876" s="19">
        <f t="shared" ref="R876:AF876" si="1585">R864-R869</f>
        <v>0</v>
      </c>
      <c r="S876" s="19">
        <f t="shared" si="1585"/>
        <v>0</v>
      </c>
      <c r="T876" s="19">
        <f t="shared" si="1585"/>
        <v>0</v>
      </c>
      <c r="U876" s="19">
        <f t="shared" si="1585"/>
        <v>0</v>
      </c>
      <c r="V876" s="19">
        <f t="shared" si="1585"/>
        <v>0</v>
      </c>
      <c r="W876" s="19">
        <f t="shared" si="1585"/>
        <v>0</v>
      </c>
      <c r="X876" s="19">
        <f t="shared" si="1585"/>
        <v>0</v>
      </c>
      <c r="Y876" s="19">
        <f t="shared" si="1585"/>
        <v>0</v>
      </c>
      <c r="Z876" s="19">
        <f t="shared" si="1585"/>
        <v>0</v>
      </c>
      <c r="AA876" s="19">
        <f t="shared" si="1585"/>
        <v>0</v>
      </c>
      <c r="AB876" s="19">
        <f t="shared" si="1585"/>
        <v>0</v>
      </c>
      <c r="AC876" s="19">
        <f t="shared" si="1585"/>
        <v>0</v>
      </c>
      <c r="AD876" s="19">
        <f t="shared" si="1585"/>
        <v>0</v>
      </c>
      <c r="AE876" s="19">
        <f t="shared" si="1585"/>
        <v>0</v>
      </c>
      <c r="AF876" s="19">
        <f t="shared" si="1585"/>
        <v>0</v>
      </c>
      <c r="AG876" s="5"/>
      <c r="AH876" s="5"/>
      <c r="AI876" s="5"/>
      <c r="AJ876" s="5"/>
      <c r="AK876" s="5"/>
      <c r="AL876" s="5"/>
      <c r="AM876" s="5"/>
      <c r="AN876" s="5"/>
      <c r="AO876" s="5"/>
      <c r="AP876" s="5"/>
    </row>
    <row r="877" spans="2:42" ht="30" x14ac:dyDescent="0.25">
      <c r="B877" s="23" t="s">
        <v>87</v>
      </c>
      <c r="C877" s="19">
        <f>C853+C862+C876</f>
        <v>-361309.42545454548</v>
      </c>
      <c r="D877" s="19">
        <f t="shared" ref="D877:Q877" si="1586">D853+D862+D876</f>
        <v>-3613094.2545454549</v>
      </c>
      <c r="E877" s="19">
        <f t="shared" si="1586"/>
        <v>136633.59020618565</v>
      </c>
      <c r="F877" s="19">
        <f t="shared" si="1586"/>
        <v>136991.00000000006</v>
      </c>
      <c r="G877" s="19">
        <f t="shared" si="1586"/>
        <v>136991.00000000006</v>
      </c>
      <c r="H877" s="19">
        <f t="shared" si="1586"/>
        <v>136990.99999999983</v>
      </c>
      <c r="I877" s="19">
        <f t="shared" si="1586"/>
        <v>136990.99999999983</v>
      </c>
      <c r="J877" s="19">
        <f t="shared" si="1586"/>
        <v>136990.99999999983</v>
      </c>
      <c r="K877" s="19">
        <f t="shared" si="1586"/>
        <v>136990.99999999983</v>
      </c>
      <c r="L877" s="19">
        <f t="shared" si="1586"/>
        <v>136990.99999999983</v>
      </c>
      <c r="M877" s="19">
        <f t="shared" si="1586"/>
        <v>136990.99999999983</v>
      </c>
      <c r="N877" s="19">
        <f t="shared" si="1586"/>
        <v>136990.99999999983</v>
      </c>
      <c r="O877" s="19">
        <f t="shared" si="1586"/>
        <v>136990.99999999983</v>
      </c>
      <c r="P877" s="19">
        <f t="shared" si="1586"/>
        <v>136990.99999999983</v>
      </c>
      <c r="Q877" s="19">
        <f t="shared" si="1586"/>
        <v>136990.99999999983</v>
      </c>
      <c r="R877" s="19">
        <f t="shared" ref="R877:AF877" si="1587">R853+R862+R876</f>
        <v>136990.99999999983</v>
      </c>
      <c r="S877" s="19">
        <f t="shared" si="1587"/>
        <v>136990.99999999983</v>
      </c>
      <c r="T877" s="19">
        <f t="shared" si="1587"/>
        <v>136990.99999999983</v>
      </c>
      <c r="U877" s="19">
        <f t="shared" si="1587"/>
        <v>136990.99999999983</v>
      </c>
      <c r="V877" s="19">
        <f t="shared" si="1587"/>
        <v>136990.99999999983</v>
      </c>
      <c r="W877" s="19">
        <f t="shared" si="1587"/>
        <v>136990.99999999983</v>
      </c>
      <c r="X877" s="19">
        <f t="shared" si="1587"/>
        <v>136990.99999999983</v>
      </c>
      <c r="Y877" s="19">
        <f t="shared" si="1587"/>
        <v>136990.99999999983</v>
      </c>
      <c r="Z877" s="19">
        <f t="shared" si="1587"/>
        <v>136990.99999999983</v>
      </c>
      <c r="AA877" s="19">
        <f t="shared" si="1587"/>
        <v>136990.99999999983</v>
      </c>
      <c r="AB877" s="19">
        <f t="shared" si="1587"/>
        <v>136990.99999999983</v>
      </c>
      <c r="AC877" s="19">
        <f t="shared" si="1587"/>
        <v>136990.99999999983</v>
      </c>
      <c r="AD877" s="19">
        <f t="shared" si="1587"/>
        <v>136990.99999999983</v>
      </c>
      <c r="AE877" s="19">
        <f t="shared" si="1587"/>
        <v>136990.99999999983</v>
      </c>
      <c r="AF877" s="19">
        <f t="shared" si="1587"/>
        <v>136990.9999999961</v>
      </c>
      <c r="AG877" s="5"/>
      <c r="AH877" s="5"/>
      <c r="AI877" s="5"/>
      <c r="AJ877" s="5"/>
      <c r="AK877" s="5"/>
      <c r="AL877" s="5"/>
      <c r="AM877" s="5"/>
      <c r="AN877" s="5"/>
      <c r="AO877" s="5"/>
      <c r="AP877" s="5"/>
    </row>
    <row r="878" spans="2:42" ht="30" x14ac:dyDescent="0.25">
      <c r="B878" s="23" t="s">
        <v>88</v>
      </c>
      <c r="C878" s="19">
        <f>C841-C804</f>
        <v>0</v>
      </c>
      <c r="D878" s="19">
        <f>C879</f>
        <v>-361309.42545454548</v>
      </c>
      <c r="E878" s="19">
        <f t="shared" ref="E878" si="1588">D879</f>
        <v>-3974403.68</v>
      </c>
      <c r="F878" s="19">
        <f t="shared" ref="F878" si="1589">E879</f>
        <v>-3837770.0897938143</v>
      </c>
      <c r="G878" s="19">
        <f t="shared" ref="G878" si="1590">F879</f>
        <v>-3700779.0897938143</v>
      </c>
      <c r="H878" s="19">
        <f t="shared" ref="H878" si="1591">G879</f>
        <v>-3563788.0897938143</v>
      </c>
      <c r="I878" s="19">
        <f t="shared" ref="I878" si="1592">H879</f>
        <v>-3426797.0897938143</v>
      </c>
      <c r="J878" s="19">
        <f t="shared" ref="J878" si="1593">I879</f>
        <v>-3289806.0897938143</v>
      </c>
      <c r="K878" s="19">
        <f t="shared" ref="K878" si="1594">J879</f>
        <v>-3152815.0897938143</v>
      </c>
      <c r="L878" s="19">
        <f t="shared" ref="L878" si="1595">K879</f>
        <v>-3015824.0897938143</v>
      </c>
      <c r="M878" s="19">
        <f t="shared" ref="M878" si="1596">L879</f>
        <v>-2878833.0897938143</v>
      </c>
      <c r="N878" s="19">
        <f t="shared" ref="N878" si="1597">M879</f>
        <v>-2741842.0897938143</v>
      </c>
      <c r="O878" s="19">
        <f t="shared" ref="O878" si="1598">N879</f>
        <v>-2604851.0897938143</v>
      </c>
      <c r="P878" s="19">
        <f t="shared" ref="P878" si="1599">O879</f>
        <v>-2467860.0897938143</v>
      </c>
      <c r="Q878" s="19">
        <f t="shared" ref="Q878" si="1600">P879</f>
        <v>-2330869.0897938143</v>
      </c>
      <c r="R878" s="19">
        <f t="shared" ref="R878" si="1601">Q879</f>
        <v>-2193878.0897938143</v>
      </c>
      <c r="S878" s="19">
        <f t="shared" ref="S878" si="1602">R879</f>
        <v>-2056887.0897938146</v>
      </c>
      <c r="T878" s="19">
        <f t="shared" ref="T878" si="1603">S879</f>
        <v>-1919896.0897938148</v>
      </c>
      <c r="U878" s="19">
        <f t="shared" ref="U878" si="1604">T879</f>
        <v>-1782905.089793815</v>
      </c>
      <c r="V878" s="19">
        <f t="shared" ref="V878" si="1605">U879</f>
        <v>-1645914.0897938153</v>
      </c>
      <c r="W878" s="19">
        <f t="shared" ref="W878" si="1606">V879</f>
        <v>-1508923.0897938155</v>
      </c>
      <c r="X878" s="19">
        <f t="shared" ref="X878" si="1607">W879</f>
        <v>-1371932.0897938157</v>
      </c>
      <c r="Y878" s="19">
        <f t="shared" ref="Y878" si="1608">X879</f>
        <v>-1234941.089793816</v>
      </c>
      <c r="Z878" s="19">
        <f t="shared" ref="Z878" si="1609">Y879</f>
        <v>-1097950.0897938162</v>
      </c>
      <c r="AA878" s="19">
        <f t="shared" ref="AA878" si="1610">Z879</f>
        <v>-960959.08979381644</v>
      </c>
      <c r="AB878" s="19">
        <f t="shared" ref="AB878" si="1611">AA879</f>
        <v>-823968.08979381667</v>
      </c>
      <c r="AC878" s="19">
        <f t="shared" ref="AC878" si="1612">AB879</f>
        <v>-686977.08979381691</v>
      </c>
      <c r="AD878" s="19">
        <f t="shared" ref="AD878" si="1613">AC879</f>
        <v>-549986.08979381714</v>
      </c>
      <c r="AE878" s="19">
        <f t="shared" ref="AE878" si="1614">AD879</f>
        <v>-412995.08979381731</v>
      </c>
      <c r="AF878" s="19">
        <f t="shared" ref="AF878" si="1615">AE879</f>
        <v>-276004.08979381749</v>
      </c>
      <c r="AG878" s="5"/>
      <c r="AH878" s="5"/>
      <c r="AI878" s="5"/>
      <c r="AJ878" s="5"/>
      <c r="AK878" s="5"/>
      <c r="AL878" s="5"/>
      <c r="AM878" s="5"/>
      <c r="AN878" s="5"/>
      <c r="AO878" s="5"/>
      <c r="AP878" s="5"/>
    </row>
    <row r="879" spans="2:42" ht="30" x14ac:dyDescent="0.25">
      <c r="B879" s="23" t="s">
        <v>89</v>
      </c>
      <c r="C879" s="19">
        <f>C877+C878</f>
        <v>-361309.42545454548</v>
      </c>
      <c r="D879" s="19">
        <f t="shared" ref="D879:Q879" si="1616">D877+D878</f>
        <v>-3974403.68</v>
      </c>
      <c r="E879" s="19">
        <f t="shared" si="1616"/>
        <v>-3837770.0897938143</v>
      </c>
      <c r="F879" s="19">
        <f t="shared" si="1616"/>
        <v>-3700779.0897938143</v>
      </c>
      <c r="G879" s="19">
        <f t="shared" si="1616"/>
        <v>-3563788.0897938143</v>
      </c>
      <c r="H879" s="19">
        <f t="shared" si="1616"/>
        <v>-3426797.0897938143</v>
      </c>
      <c r="I879" s="19">
        <f t="shared" si="1616"/>
        <v>-3289806.0897938143</v>
      </c>
      <c r="J879" s="19">
        <f t="shared" si="1616"/>
        <v>-3152815.0897938143</v>
      </c>
      <c r="K879" s="19">
        <f t="shared" si="1616"/>
        <v>-3015824.0897938143</v>
      </c>
      <c r="L879" s="19">
        <f t="shared" si="1616"/>
        <v>-2878833.0897938143</v>
      </c>
      <c r="M879" s="19">
        <f t="shared" si="1616"/>
        <v>-2741842.0897938143</v>
      </c>
      <c r="N879" s="19">
        <f t="shared" si="1616"/>
        <v>-2604851.0897938143</v>
      </c>
      <c r="O879" s="19">
        <f t="shared" si="1616"/>
        <v>-2467860.0897938143</v>
      </c>
      <c r="P879" s="19">
        <f t="shared" si="1616"/>
        <v>-2330869.0897938143</v>
      </c>
      <c r="Q879" s="19">
        <f t="shared" si="1616"/>
        <v>-2193878.0897938143</v>
      </c>
      <c r="R879" s="19">
        <f t="shared" ref="R879:AF879" si="1617">R877+R878</f>
        <v>-2056887.0897938146</v>
      </c>
      <c r="S879" s="19">
        <f t="shared" si="1617"/>
        <v>-1919896.0897938148</v>
      </c>
      <c r="T879" s="19">
        <f t="shared" si="1617"/>
        <v>-1782905.089793815</v>
      </c>
      <c r="U879" s="19">
        <f t="shared" si="1617"/>
        <v>-1645914.0897938153</v>
      </c>
      <c r="V879" s="19">
        <f t="shared" si="1617"/>
        <v>-1508923.0897938155</v>
      </c>
      <c r="W879" s="19">
        <f t="shared" si="1617"/>
        <v>-1371932.0897938157</v>
      </c>
      <c r="X879" s="19">
        <f t="shared" si="1617"/>
        <v>-1234941.089793816</v>
      </c>
      <c r="Y879" s="19">
        <f t="shared" si="1617"/>
        <v>-1097950.0897938162</v>
      </c>
      <c r="Z879" s="19">
        <f t="shared" si="1617"/>
        <v>-960959.08979381644</v>
      </c>
      <c r="AA879" s="19">
        <f t="shared" si="1617"/>
        <v>-823968.08979381667</v>
      </c>
      <c r="AB879" s="19">
        <f t="shared" si="1617"/>
        <v>-686977.08979381691</v>
      </c>
      <c r="AC879" s="19">
        <f t="shared" si="1617"/>
        <v>-549986.08979381714</v>
      </c>
      <c r="AD879" s="19">
        <f t="shared" si="1617"/>
        <v>-412995.08979381731</v>
      </c>
      <c r="AE879" s="19">
        <f t="shared" si="1617"/>
        <v>-276004.08979381749</v>
      </c>
      <c r="AF879" s="19">
        <f t="shared" si="1617"/>
        <v>-139013.08979382139</v>
      </c>
      <c r="AG879" s="5"/>
      <c r="AH879" s="5"/>
      <c r="AI879" s="5"/>
      <c r="AJ879" s="5"/>
      <c r="AK879" s="5"/>
      <c r="AL879" s="5"/>
      <c r="AM879" s="5"/>
      <c r="AN879" s="5"/>
      <c r="AO879" s="5"/>
      <c r="AP879" s="5"/>
    </row>
    <row r="880" spans="2:42" ht="15" x14ac:dyDescent="0.25">
      <c r="B880" s="5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</row>
    <row r="881" spans="2:42" ht="15" x14ac:dyDescent="0.25">
      <c r="B881" s="4" t="s">
        <v>238</v>
      </c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</row>
    <row r="882" spans="2:42" ht="15" x14ac:dyDescent="0.25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</row>
    <row r="883" spans="2:42" ht="15" x14ac:dyDescent="0.25">
      <c r="B883" s="4" t="s">
        <v>192</v>
      </c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</row>
    <row r="884" spans="2:42" ht="15" x14ac:dyDescent="0.25">
      <c r="B884" s="5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</row>
    <row r="885" spans="2:42" ht="18.75" x14ac:dyDescent="0.3">
      <c r="B885" s="45" t="s">
        <v>245</v>
      </c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</row>
    <row r="886" spans="2:42" ht="15" x14ac:dyDescent="0.25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</row>
    <row r="887" spans="2:42" ht="30" x14ac:dyDescent="0.25">
      <c r="B887" s="34"/>
      <c r="C887" s="7" t="str">
        <f>założenia!C17</f>
        <v>Rok n
2015</v>
      </c>
      <c r="D887" s="7" t="str">
        <f>założenia!D17</f>
        <v>Rok n+1
2016</v>
      </c>
      <c r="E887" s="7" t="str">
        <f>założenia!E17</f>
        <v>Rok n+2
2017</v>
      </c>
      <c r="F887" s="7" t="str">
        <f>założenia!F17</f>
        <v>Rok n+3
2018</v>
      </c>
      <c r="G887" s="7" t="str">
        <f>założenia!G17</f>
        <v>Rok n+4
2019</v>
      </c>
      <c r="H887" s="7" t="str">
        <f>założenia!H17</f>
        <v>Rok n+5
2020</v>
      </c>
      <c r="I887" s="7" t="str">
        <f>założenia!I17</f>
        <v>Rok n+6
2021</v>
      </c>
      <c r="J887" s="7" t="str">
        <f>założenia!J17</f>
        <v>Rok n+7
2022</v>
      </c>
      <c r="K887" s="7" t="str">
        <f>założenia!K17</f>
        <v>Rok n+8
2023</v>
      </c>
      <c r="L887" s="7" t="str">
        <f>założenia!L17</f>
        <v>Rok n+9
2024</v>
      </c>
      <c r="M887" s="7" t="str">
        <f>założenia!M17</f>
        <v>Rok n+10
2025</v>
      </c>
      <c r="N887" s="7" t="str">
        <f>założenia!N17</f>
        <v>Rok n+11
2026</v>
      </c>
      <c r="O887" s="7" t="str">
        <f>założenia!O17</f>
        <v>Rok n+12
2027</v>
      </c>
      <c r="P887" s="7" t="str">
        <f>założenia!P17</f>
        <v>Rok n+13
2028</v>
      </c>
      <c r="Q887" s="7" t="str">
        <f>założenia!Q17</f>
        <v>Rok n+14
2029</v>
      </c>
      <c r="R887" s="7" t="str">
        <f>założenia!R17</f>
        <v>Rok n+15
2030</v>
      </c>
      <c r="S887" s="7" t="str">
        <f>założenia!S17</f>
        <v>Rok n+16
2031</v>
      </c>
      <c r="T887" s="7" t="str">
        <f>założenia!T17</f>
        <v>Rok n+17
2032</v>
      </c>
      <c r="U887" s="7" t="str">
        <f>założenia!U17</f>
        <v>Rok n+18
2033</v>
      </c>
      <c r="V887" s="7" t="str">
        <f>założenia!V17</f>
        <v>Rok n+19
2034</v>
      </c>
      <c r="W887" s="7" t="str">
        <f>założenia!W17</f>
        <v>Rok n+20
2035</v>
      </c>
      <c r="X887" s="7" t="str">
        <f>założenia!X17</f>
        <v>Rok n+21
2036</v>
      </c>
      <c r="Y887" s="7" t="str">
        <f>założenia!Y17</f>
        <v>Rok n+22
2037</v>
      </c>
      <c r="Z887" s="7" t="str">
        <f>założenia!Z17</f>
        <v>Rok n+23
2038</v>
      </c>
      <c r="AA887" s="7" t="str">
        <f>założenia!AA17</f>
        <v>Rok n+24
2039</v>
      </c>
      <c r="AB887" s="7" t="str">
        <f>założenia!AB17</f>
        <v>Rok n+25
2040</v>
      </c>
      <c r="AC887" s="7" t="str">
        <f>założenia!AC17</f>
        <v>Rok n+26
2041</v>
      </c>
      <c r="AD887" s="7" t="str">
        <f>założenia!AD17</f>
        <v>Rok n+27
2042</v>
      </c>
      <c r="AE887" s="7" t="str">
        <f>założenia!AE17</f>
        <v>Rok n+28
2043</v>
      </c>
      <c r="AF887" s="7" t="str">
        <f>założenia!AF17</f>
        <v>Rok n+29
2044</v>
      </c>
      <c r="AG887" s="5"/>
      <c r="AH887" s="5"/>
      <c r="AI887" s="5"/>
      <c r="AJ887" s="5"/>
      <c r="AK887" s="5"/>
      <c r="AL887" s="5"/>
      <c r="AM887" s="5"/>
      <c r="AN887" s="5"/>
      <c r="AO887" s="5"/>
      <c r="AP887" s="5"/>
    </row>
    <row r="888" spans="2:42" ht="15" x14ac:dyDescent="0.25">
      <c r="B888" s="8" t="s">
        <v>113</v>
      </c>
      <c r="C888" s="16">
        <f>1/(1+założenia!C21)^założenia!C18</f>
        <v>1</v>
      </c>
      <c r="D888" s="16">
        <f>1/(1+założenia!D21)^założenia!D18</f>
        <v>0.96153846153846145</v>
      </c>
      <c r="E888" s="16">
        <f>1/(1+założenia!E21)^założenia!E18</f>
        <v>0.92455621301775137</v>
      </c>
      <c r="F888" s="16">
        <f>1/(1+założenia!F21)^założenia!F18</f>
        <v>0.88899635867091487</v>
      </c>
      <c r="G888" s="16">
        <f>1/(1+założenia!G21)^założenia!G18</f>
        <v>0.85480419102972571</v>
      </c>
      <c r="H888" s="16">
        <f>1/(1+założenia!H21)^założenia!H18</f>
        <v>0.82192710675935154</v>
      </c>
      <c r="I888" s="16">
        <f>1/(1+założenia!I21)^założenia!I18</f>
        <v>0.79031452573014571</v>
      </c>
      <c r="J888" s="16">
        <f>1/(1+założenia!J21)^założenia!J18</f>
        <v>0.75991781320206331</v>
      </c>
      <c r="K888" s="16">
        <f>1/(1+założenia!K21)^założenia!K18</f>
        <v>0.73069020500198378</v>
      </c>
      <c r="L888" s="16">
        <f>1/(1+założenia!L21)^założenia!L18</f>
        <v>0.70258673557883045</v>
      </c>
      <c r="M888" s="16">
        <f>1/(1+założenia!M21)^założenia!M18</f>
        <v>0.67556416882579851</v>
      </c>
      <c r="N888" s="16">
        <f>1/(1+założenia!N21)^założenia!N18</f>
        <v>0.6495809315632679</v>
      </c>
      <c r="O888" s="16">
        <f>1/(1+założenia!O21)^założenia!O18</f>
        <v>0.62459704958006512</v>
      </c>
      <c r="P888" s="16">
        <f>1/(1+założenia!P21)^założenia!P18</f>
        <v>0.600574086134678</v>
      </c>
      <c r="Q888" s="16">
        <f>1/(1+założenia!Q21)^założenia!Q18</f>
        <v>0.57747508282180582</v>
      </c>
      <c r="R888" s="16">
        <f>1/(1+założenia!R21)^założenia!R18</f>
        <v>0.55526450271327477</v>
      </c>
      <c r="S888" s="16">
        <f>1/(1+założenia!S21)^założenia!S18</f>
        <v>0.53390817568584104</v>
      </c>
      <c r="T888" s="16">
        <f>1/(1+założenia!T21)^założenia!T18</f>
        <v>0.51337324585177024</v>
      </c>
      <c r="U888" s="16">
        <f>1/(1+założenia!U21)^założenia!U18</f>
        <v>0.49362812101131748</v>
      </c>
      <c r="V888" s="16">
        <f>1/(1+założenia!V21)^założenia!V18</f>
        <v>0.47464242404934376</v>
      </c>
      <c r="W888" s="16">
        <f>1/(1+założenia!W21)^założenia!W18</f>
        <v>0.45638694620129205</v>
      </c>
      <c r="X888" s="16">
        <f>1/(1+założenia!X21)^założenia!X18</f>
        <v>0.43883360211662686</v>
      </c>
      <c r="Y888" s="16">
        <f>1/(1+założenia!Y21)^założenia!Y18</f>
        <v>0.42195538665060278</v>
      </c>
      <c r="Z888" s="16">
        <f>1/(1+założenia!Z21)^założenia!Z18</f>
        <v>0.40572633331788732</v>
      </c>
      <c r="AA888" s="16">
        <f>1/(1+założenia!AA21)^założenia!AA18</f>
        <v>0.39012147434412242</v>
      </c>
      <c r="AB888" s="16">
        <f>1/(1+założenia!AB21)^założenia!AB18</f>
        <v>0.37511680225396377</v>
      </c>
      <c r="AC888" s="16">
        <f>1/(1+założenia!AC21)^założenia!AC18</f>
        <v>0.36068923293650368</v>
      </c>
      <c r="AD888" s="16">
        <f>1/(1+założenia!AD21)^założenia!AD18</f>
        <v>0.3468165701312535</v>
      </c>
      <c r="AE888" s="16">
        <f>1/(1+założenia!AE21)^założenia!AE18</f>
        <v>0.3334774712800514</v>
      </c>
      <c r="AF888" s="16">
        <f>1/(1+założenia!AF21)^założenia!AF18</f>
        <v>0.32065141469235708</v>
      </c>
      <c r="AG888" s="5"/>
      <c r="AH888" s="5"/>
      <c r="AI888" s="5"/>
      <c r="AJ888" s="5"/>
      <c r="AK888" s="5"/>
      <c r="AL888" s="5"/>
      <c r="AM888" s="5"/>
      <c r="AN888" s="5"/>
      <c r="AO888" s="5"/>
      <c r="AP888" s="5"/>
    </row>
    <row r="889" spans="2:42" ht="15" x14ac:dyDescent="0.25">
      <c r="B889" s="8" t="s">
        <v>156</v>
      </c>
      <c r="C889" s="16">
        <f t="shared" ref="C889:AF889" si="1618">C127</f>
        <v>615000</v>
      </c>
      <c r="D889" s="16">
        <f t="shared" si="1618"/>
        <v>6150000</v>
      </c>
      <c r="E889" s="16">
        <f t="shared" si="1618"/>
        <v>0</v>
      </c>
      <c r="F889" s="16">
        <f t="shared" si="1618"/>
        <v>0</v>
      </c>
      <c r="G889" s="16">
        <f t="shared" si="1618"/>
        <v>0</v>
      </c>
      <c r="H889" s="16">
        <f t="shared" si="1618"/>
        <v>0</v>
      </c>
      <c r="I889" s="16">
        <f t="shared" si="1618"/>
        <v>0</v>
      </c>
      <c r="J889" s="16">
        <f t="shared" si="1618"/>
        <v>0</v>
      </c>
      <c r="K889" s="16">
        <f t="shared" si="1618"/>
        <v>0</v>
      </c>
      <c r="L889" s="16">
        <f t="shared" si="1618"/>
        <v>0</v>
      </c>
      <c r="M889" s="16">
        <f t="shared" si="1618"/>
        <v>0</v>
      </c>
      <c r="N889" s="16">
        <f t="shared" si="1618"/>
        <v>0</v>
      </c>
      <c r="O889" s="16">
        <f t="shared" si="1618"/>
        <v>0</v>
      </c>
      <c r="P889" s="16">
        <f t="shared" si="1618"/>
        <v>0</v>
      </c>
      <c r="Q889" s="16">
        <f t="shared" si="1618"/>
        <v>0</v>
      </c>
      <c r="R889" s="16">
        <f t="shared" si="1618"/>
        <v>0</v>
      </c>
      <c r="S889" s="16">
        <f t="shared" si="1618"/>
        <v>0</v>
      </c>
      <c r="T889" s="16">
        <f t="shared" si="1618"/>
        <v>0</v>
      </c>
      <c r="U889" s="16">
        <f t="shared" si="1618"/>
        <v>0</v>
      </c>
      <c r="V889" s="16">
        <f t="shared" si="1618"/>
        <v>0</v>
      </c>
      <c r="W889" s="16">
        <f t="shared" si="1618"/>
        <v>0</v>
      </c>
      <c r="X889" s="16">
        <f t="shared" si="1618"/>
        <v>0</v>
      </c>
      <c r="Y889" s="16">
        <f t="shared" si="1618"/>
        <v>0</v>
      </c>
      <c r="Z889" s="16">
        <f t="shared" si="1618"/>
        <v>0</v>
      </c>
      <c r="AA889" s="16">
        <f t="shared" si="1618"/>
        <v>0</v>
      </c>
      <c r="AB889" s="16">
        <f t="shared" si="1618"/>
        <v>0</v>
      </c>
      <c r="AC889" s="16">
        <f t="shared" si="1618"/>
        <v>0</v>
      </c>
      <c r="AD889" s="16">
        <f t="shared" si="1618"/>
        <v>0</v>
      </c>
      <c r="AE889" s="16">
        <f t="shared" si="1618"/>
        <v>0</v>
      </c>
      <c r="AF889" s="16">
        <f t="shared" si="1618"/>
        <v>0</v>
      </c>
      <c r="AG889" s="5"/>
      <c r="AH889" s="5"/>
      <c r="AI889" s="5"/>
      <c r="AJ889" s="5"/>
      <c r="AK889" s="5"/>
      <c r="AL889" s="5"/>
      <c r="AM889" s="5"/>
      <c r="AN889" s="5"/>
      <c r="AO889" s="5"/>
      <c r="AP889" s="5"/>
    </row>
    <row r="890" spans="2:42" ht="15" x14ac:dyDescent="0.25">
      <c r="B890" s="40" t="s">
        <v>201</v>
      </c>
      <c r="C890" s="16">
        <f>C889*C888</f>
        <v>615000</v>
      </c>
      <c r="D890" s="16">
        <f t="shared" ref="D890:J890" si="1619">D889*D888</f>
        <v>5913461.538461538</v>
      </c>
      <c r="E890" s="16">
        <f t="shared" si="1619"/>
        <v>0</v>
      </c>
      <c r="F890" s="16">
        <f t="shared" si="1619"/>
        <v>0</v>
      </c>
      <c r="G890" s="16">
        <f t="shared" si="1619"/>
        <v>0</v>
      </c>
      <c r="H890" s="16">
        <f t="shared" si="1619"/>
        <v>0</v>
      </c>
      <c r="I890" s="16">
        <f t="shared" si="1619"/>
        <v>0</v>
      </c>
      <c r="J890" s="16">
        <f t="shared" si="1619"/>
        <v>0</v>
      </c>
      <c r="K890" s="16">
        <f t="shared" ref="K890" si="1620">K889*K888</f>
        <v>0</v>
      </c>
      <c r="L890" s="16">
        <f t="shared" ref="L890" si="1621">L889*L888</f>
        <v>0</v>
      </c>
      <c r="M890" s="16">
        <f t="shared" ref="M890" si="1622">M889*M888</f>
        <v>0</v>
      </c>
      <c r="N890" s="16">
        <f t="shared" ref="N890" si="1623">N889*N888</f>
        <v>0</v>
      </c>
      <c r="O890" s="16">
        <f t="shared" ref="O890" si="1624">O889*O888</f>
        <v>0</v>
      </c>
      <c r="P890" s="16">
        <f t="shared" ref="P890:Q890" si="1625">P889*P888</f>
        <v>0</v>
      </c>
      <c r="Q890" s="16">
        <f t="shared" si="1625"/>
        <v>0</v>
      </c>
      <c r="R890" s="16">
        <f t="shared" ref="R890:AF890" si="1626">R889*R888</f>
        <v>0</v>
      </c>
      <c r="S890" s="16">
        <f t="shared" si="1626"/>
        <v>0</v>
      </c>
      <c r="T890" s="16">
        <f t="shared" si="1626"/>
        <v>0</v>
      </c>
      <c r="U890" s="16">
        <f t="shared" si="1626"/>
        <v>0</v>
      </c>
      <c r="V890" s="16">
        <f t="shared" si="1626"/>
        <v>0</v>
      </c>
      <c r="W890" s="16">
        <f t="shared" si="1626"/>
        <v>0</v>
      </c>
      <c r="X890" s="16">
        <f t="shared" si="1626"/>
        <v>0</v>
      </c>
      <c r="Y890" s="16">
        <f t="shared" si="1626"/>
        <v>0</v>
      </c>
      <c r="Z890" s="16">
        <f t="shared" si="1626"/>
        <v>0</v>
      </c>
      <c r="AA890" s="16">
        <f t="shared" si="1626"/>
        <v>0</v>
      </c>
      <c r="AB890" s="16">
        <f t="shared" si="1626"/>
        <v>0</v>
      </c>
      <c r="AC890" s="16">
        <f t="shared" si="1626"/>
        <v>0</v>
      </c>
      <c r="AD890" s="16">
        <f t="shared" si="1626"/>
        <v>0</v>
      </c>
      <c r="AE890" s="16">
        <f t="shared" si="1626"/>
        <v>0</v>
      </c>
      <c r="AF890" s="16">
        <f t="shared" si="1626"/>
        <v>0</v>
      </c>
      <c r="AG890" s="5"/>
      <c r="AH890" s="5"/>
      <c r="AI890" s="5"/>
      <c r="AJ890" s="5"/>
      <c r="AK890" s="5"/>
      <c r="AL890" s="5"/>
      <c r="AM890" s="5"/>
      <c r="AN890" s="5"/>
      <c r="AO890" s="5"/>
      <c r="AP890" s="5"/>
    </row>
    <row r="891" spans="2:42" ht="15" x14ac:dyDescent="0.25">
      <c r="B891" s="8" t="s">
        <v>136</v>
      </c>
      <c r="C891" s="16">
        <f t="shared" ref="C891:AF891" si="1627">C261</f>
        <v>0</v>
      </c>
      <c r="D891" s="16">
        <f t="shared" si="1627"/>
        <v>0</v>
      </c>
      <c r="E891" s="16">
        <f t="shared" si="1627"/>
        <v>231125</v>
      </c>
      <c r="F891" s="16">
        <f t="shared" si="1627"/>
        <v>231125</v>
      </c>
      <c r="G891" s="16">
        <f t="shared" si="1627"/>
        <v>231125</v>
      </c>
      <c r="H891" s="16">
        <f t="shared" si="1627"/>
        <v>231125</v>
      </c>
      <c r="I891" s="16">
        <f t="shared" si="1627"/>
        <v>231125</v>
      </c>
      <c r="J891" s="16">
        <f t="shared" si="1627"/>
        <v>231125</v>
      </c>
      <c r="K891" s="16">
        <f t="shared" si="1627"/>
        <v>231125</v>
      </c>
      <c r="L891" s="16">
        <f t="shared" si="1627"/>
        <v>231125</v>
      </c>
      <c r="M891" s="16">
        <f t="shared" si="1627"/>
        <v>231125</v>
      </c>
      <c r="N891" s="16">
        <f t="shared" si="1627"/>
        <v>231125</v>
      </c>
      <c r="O891" s="16">
        <f t="shared" si="1627"/>
        <v>231125</v>
      </c>
      <c r="P891" s="16">
        <f t="shared" si="1627"/>
        <v>231125</v>
      </c>
      <c r="Q891" s="16">
        <f t="shared" si="1627"/>
        <v>231125</v>
      </c>
      <c r="R891" s="16">
        <f t="shared" si="1627"/>
        <v>231125</v>
      </c>
      <c r="S891" s="16">
        <f t="shared" si="1627"/>
        <v>231125</v>
      </c>
      <c r="T891" s="16">
        <f t="shared" si="1627"/>
        <v>231125</v>
      </c>
      <c r="U891" s="16">
        <f t="shared" si="1627"/>
        <v>231125</v>
      </c>
      <c r="V891" s="16">
        <f t="shared" si="1627"/>
        <v>231125</v>
      </c>
      <c r="W891" s="16">
        <f t="shared" si="1627"/>
        <v>231125</v>
      </c>
      <c r="X891" s="16">
        <f t="shared" si="1627"/>
        <v>231125</v>
      </c>
      <c r="Y891" s="16">
        <f t="shared" si="1627"/>
        <v>231125</v>
      </c>
      <c r="Z891" s="16">
        <f t="shared" si="1627"/>
        <v>231125</v>
      </c>
      <c r="AA891" s="16">
        <f t="shared" si="1627"/>
        <v>231125</v>
      </c>
      <c r="AB891" s="16">
        <f t="shared" si="1627"/>
        <v>231125</v>
      </c>
      <c r="AC891" s="16">
        <f t="shared" si="1627"/>
        <v>231125</v>
      </c>
      <c r="AD891" s="16">
        <f t="shared" si="1627"/>
        <v>231125</v>
      </c>
      <c r="AE891" s="16">
        <f t="shared" si="1627"/>
        <v>231125</v>
      </c>
      <c r="AF891" s="16">
        <f t="shared" si="1627"/>
        <v>231125</v>
      </c>
      <c r="AG891" s="5"/>
      <c r="AH891" s="5"/>
      <c r="AI891" s="5"/>
      <c r="AJ891" s="5"/>
      <c r="AK891" s="5"/>
      <c r="AL891" s="5"/>
      <c r="AM891" s="5"/>
      <c r="AN891" s="5"/>
      <c r="AO891" s="5"/>
      <c r="AP891" s="5"/>
    </row>
    <row r="892" spans="2:42" ht="30" x14ac:dyDescent="0.25">
      <c r="B892" s="8" t="s">
        <v>137</v>
      </c>
      <c r="C892" s="16">
        <f>C891*C888</f>
        <v>0</v>
      </c>
      <c r="D892" s="16">
        <f t="shared" ref="D892:Q892" si="1628">D891*D888</f>
        <v>0</v>
      </c>
      <c r="E892" s="16">
        <f t="shared" si="1628"/>
        <v>213688.0547337278</v>
      </c>
      <c r="F892" s="16">
        <f t="shared" si="1628"/>
        <v>205469.28339781519</v>
      </c>
      <c r="G892" s="16">
        <f t="shared" si="1628"/>
        <v>197566.61865174535</v>
      </c>
      <c r="H892" s="16">
        <f t="shared" si="1628"/>
        <v>189967.90254975512</v>
      </c>
      <c r="I892" s="16">
        <f t="shared" si="1628"/>
        <v>182661.44475937993</v>
      </c>
      <c r="J892" s="16">
        <f t="shared" si="1628"/>
        <v>175636.00457632687</v>
      </c>
      <c r="K892" s="16">
        <f t="shared" si="1628"/>
        <v>168880.77363108349</v>
      </c>
      <c r="L892" s="16">
        <f t="shared" si="1628"/>
        <v>162385.35926065719</v>
      </c>
      <c r="M892" s="16">
        <f t="shared" si="1628"/>
        <v>156139.76851986267</v>
      </c>
      <c r="N892" s="16">
        <f t="shared" si="1628"/>
        <v>150134.3928075603</v>
      </c>
      <c r="O892" s="16">
        <f t="shared" si="1628"/>
        <v>144359.99308419254</v>
      </c>
      <c r="P892" s="16">
        <f t="shared" si="1628"/>
        <v>138807.68565787745</v>
      </c>
      <c r="Q892" s="16">
        <f t="shared" si="1628"/>
        <v>133468.92851718987</v>
      </c>
      <c r="R892" s="16">
        <f t="shared" ref="R892:AF892" si="1629">R891*R888</f>
        <v>128335.50818960564</v>
      </c>
      <c r="S892" s="16">
        <f t="shared" si="1629"/>
        <v>123399.52710539001</v>
      </c>
      <c r="T892" s="16">
        <f t="shared" si="1629"/>
        <v>118653.3914474904</v>
      </c>
      <c r="U892" s="16">
        <f t="shared" si="1629"/>
        <v>114089.79946874075</v>
      </c>
      <c r="V892" s="16">
        <f t="shared" si="1629"/>
        <v>109701.73025840458</v>
      </c>
      <c r="W892" s="16">
        <f t="shared" si="1629"/>
        <v>105482.43294077362</v>
      </c>
      <c r="X892" s="16">
        <f t="shared" si="1629"/>
        <v>101425.41628920539</v>
      </c>
      <c r="Y892" s="16">
        <f t="shared" si="1629"/>
        <v>97524.438739620571</v>
      </c>
      <c r="Z892" s="16">
        <f t="shared" si="1629"/>
        <v>93773.498788096709</v>
      </c>
      <c r="AA892" s="16">
        <f t="shared" si="1629"/>
        <v>90166.825757785293</v>
      </c>
      <c r="AB892" s="16">
        <f t="shared" si="1629"/>
        <v>86698.870920947375</v>
      </c>
      <c r="AC892" s="16">
        <f t="shared" si="1629"/>
        <v>83364.298962449408</v>
      </c>
      <c r="AD892" s="16">
        <f t="shared" si="1629"/>
        <v>80157.97977158596</v>
      </c>
      <c r="AE892" s="16">
        <f t="shared" si="1629"/>
        <v>77074.980549601882</v>
      </c>
      <c r="AF892" s="16">
        <f t="shared" si="1629"/>
        <v>74110.558220771025</v>
      </c>
      <c r="AG892" s="5"/>
      <c r="AH892" s="5"/>
      <c r="AI892" s="5"/>
      <c r="AJ892" s="5"/>
      <c r="AK892" s="5"/>
      <c r="AL892" s="5"/>
      <c r="AM892" s="5"/>
      <c r="AN892" s="5"/>
      <c r="AO892" s="5"/>
      <c r="AP892" s="5"/>
    </row>
    <row r="893" spans="2:42" ht="15" x14ac:dyDescent="0.25">
      <c r="B893" s="8" t="s">
        <v>138</v>
      </c>
      <c r="C893" s="16">
        <f t="shared" ref="C893:AF893" si="1630">C262-C129-C130+C128</f>
        <v>0</v>
      </c>
      <c r="D893" s="16">
        <f t="shared" si="1630"/>
        <v>0</v>
      </c>
      <c r="E893" s="16">
        <f t="shared" si="1630"/>
        <v>62000</v>
      </c>
      <c r="F893" s="16">
        <f t="shared" si="1630"/>
        <v>62000</v>
      </c>
      <c r="G893" s="16">
        <f t="shared" si="1630"/>
        <v>62000</v>
      </c>
      <c r="H893" s="16">
        <f t="shared" si="1630"/>
        <v>62000</v>
      </c>
      <c r="I893" s="16">
        <f t="shared" si="1630"/>
        <v>62000</v>
      </c>
      <c r="J893" s="16">
        <f t="shared" si="1630"/>
        <v>62000</v>
      </c>
      <c r="K893" s="16">
        <f t="shared" si="1630"/>
        <v>62000</v>
      </c>
      <c r="L893" s="16">
        <f t="shared" si="1630"/>
        <v>62000</v>
      </c>
      <c r="M893" s="16">
        <f t="shared" si="1630"/>
        <v>62000</v>
      </c>
      <c r="N893" s="16">
        <f t="shared" si="1630"/>
        <v>62000</v>
      </c>
      <c r="O893" s="16">
        <f t="shared" si="1630"/>
        <v>62000</v>
      </c>
      <c r="P893" s="16">
        <f t="shared" si="1630"/>
        <v>62000</v>
      </c>
      <c r="Q893" s="16">
        <f t="shared" si="1630"/>
        <v>62000</v>
      </c>
      <c r="R893" s="16">
        <f t="shared" si="1630"/>
        <v>62000</v>
      </c>
      <c r="S893" s="16">
        <f t="shared" si="1630"/>
        <v>62000</v>
      </c>
      <c r="T893" s="16">
        <f t="shared" si="1630"/>
        <v>62000</v>
      </c>
      <c r="U893" s="16">
        <f t="shared" si="1630"/>
        <v>62000</v>
      </c>
      <c r="V893" s="16">
        <f t="shared" si="1630"/>
        <v>62000</v>
      </c>
      <c r="W893" s="16">
        <f t="shared" si="1630"/>
        <v>62000</v>
      </c>
      <c r="X893" s="16">
        <f t="shared" si="1630"/>
        <v>62000</v>
      </c>
      <c r="Y893" s="16">
        <f t="shared" si="1630"/>
        <v>62000</v>
      </c>
      <c r="Z893" s="16">
        <f t="shared" si="1630"/>
        <v>62000</v>
      </c>
      <c r="AA893" s="16">
        <f t="shared" si="1630"/>
        <v>62000</v>
      </c>
      <c r="AB893" s="16">
        <f t="shared" si="1630"/>
        <v>62000</v>
      </c>
      <c r="AC893" s="16">
        <f t="shared" si="1630"/>
        <v>62000</v>
      </c>
      <c r="AD893" s="16">
        <f t="shared" si="1630"/>
        <v>62000</v>
      </c>
      <c r="AE893" s="16">
        <f t="shared" si="1630"/>
        <v>62000</v>
      </c>
      <c r="AF893" s="16">
        <f t="shared" si="1630"/>
        <v>62000</v>
      </c>
      <c r="AG893" s="5"/>
      <c r="AH893" s="5"/>
      <c r="AI893" s="5"/>
      <c r="AJ893" s="5"/>
      <c r="AK893" s="5"/>
      <c r="AL893" s="5"/>
      <c r="AM893" s="5"/>
      <c r="AN893" s="5"/>
      <c r="AO893" s="5"/>
      <c r="AP893" s="5"/>
    </row>
    <row r="894" spans="2:42" ht="30" x14ac:dyDescent="0.25">
      <c r="B894" s="8" t="s">
        <v>139</v>
      </c>
      <c r="C894" s="16">
        <f>C893*C888</f>
        <v>0</v>
      </c>
      <c r="D894" s="16">
        <f t="shared" ref="D894:Q894" si="1631">D893*D888</f>
        <v>0</v>
      </c>
      <c r="E894" s="16">
        <f t="shared" si="1631"/>
        <v>57322.485207100588</v>
      </c>
      <c r="F894" s="16">
        <f t="shared" si="1631"/>
        <v>55117.774237596721</v>
      </c>
      <c r="G894" s="16">
        <f t="shared" si="1631"/>
        <v>52997.859843842991</v>
      </c>
      <c r="H894" s="16">
        <f t="shared" si="1631"/>
        <v>50959.480619079797</v>
      </c>
      <c r="I894" s="16">
        <f t="shared" si="1631"/>
        <v>48999.500595269034</v>
      </c>
      <c r="J894" s="16">
        <f t="shared" si="1631"/>
        <v>47114.904418527927</v>
      </c>
      <c r="K894" s="16">
        <f t="shared" si="1631"/>
        <v>45302.792710122994</v>
      </c>
      <c r="L894" s="16">
        <f t="shared" si="1631"/>
        <v>43560.377605887486</v>
      </c>
      <c r="M894" s="16">
        <f t="shared" si="1631"/>
        <v>41884.978467199508</v>
      </c>
      <c r="N894" s="16">
        <f t="shared" si="1631"/>
        <v>40274.017756922607</v>
      </c>
      <c r="O894" s="16">
        <f t="shared" si="1631"/>
        <v>38725.017073964038</v>
      </c>
      <c r="P894" s="16">
        <f t="shared" si="1631"/>
        <v>37235.593340350038</v>
      </c>
      <c r="Q894" s="16">
        <f t="shared" si="1631"/>
        <v>35803.455134951961</v>
      </c>
      <c r="R894" s="16">
        <f t="shared" ref="R894:AF894" si="1632">R893*R888</f>
        <v>34426.399168223033</v>
      </c>
      <c r="S894" s="16">
        <f t="shared" si="1632"/>
        <v>33102.306892522145</v>
      </c>
      <c r="T894" s="16">
        <f t="shared" si="1632"/>
        <v>31829.141242809754</v>
      </c>
      <c r="U894" s="16">
        <f t="shared" si="1632"/>
        <v>30604.943502701684</v>
      </c>
      <c r="V894" s="16">
        <f t="shared" si="1632"/>
        <v>29427.830291059312</v>
      </c>
      <c r="W894" s="16">
        <f t="shared" si="1632"/>
        <v>28295.990664480109</v>
      </c>
      <c r="X894" s="16">
        <f t="shared" si="1632"/>
        <v>27207.683331230866</v>
      </c>
      <c r="Y894" s="16">
        <f t="shared" si="1632"/>
        <v>26161.233972337373</v>
      </c>
      <c r="Z894" s="16">
        <f t="shared" si="1632"/>
        <v>25155.032665709015</v>
      </c>
      <c r="AA894" s="16">
        <f t="shared" si="1632"/>
        <v>24187.531409335592</v>
      </c>
      <c r="AB894" s="16">
        <f t="shared" si="1632"/>
        <v>23257.241739745754</v>
      </c>
      <c r="AC894" s="16">
        <f t="shared" si="1632"/>
        <v>22362.732442063229</v>
      </c>
      <c r="AD894" s="16">
        <f t="shared" si="1632"/>
        <v>21502.627348137717</v>
      </c>
      <c r="AE894" s="16">
        <f t="shared" si="1632"/>
        <v>20675.603219363187</v>
      </c>
      <c r="AF894" s="16">
        <f t="shared" si="1632"/>
        <v>19880.387710926138</v>
      </c>
      <c r="AG894" s="5"/>
      <c r="AH894" s="5"/>
      <c r="AI894" s="5"/>
      <c r="AJ894" s="5"/>
      <c r="AK894" s="5"/>
      <c r="AL894" s="5"/>
      <c r="AM894" s="5"/>
      <c r="AN894" s="5"/>
      <c r="AO894" s="5"/>
      <c r="AP894" s="5"/>
    </row>
    <row r="895" spans="2:42" ht="15" x14ac:dyDescent="0.25">
      <c r="B895" s="8" t="s">
        <v>108</v>
      </c>
      <c r="C895" s="16">
        <f t="shared" ref="C895:AF895" si="1633">C132</f>
        <v>0</v>
      </c>
      <c r="D895" s="16">
        <f t="shared" si="1633"/>
        <v>0</v>
      </c>
      <c r="E895" s="16">
        <f t="shared" si="1633"/>
        <v>0</v>
      </c>
      <c r="F895" s="16">
        <f t="shared" si="1633"/>
        <v>0</v>
      </c>
      <c r="G895" s="16">
        <f t="shared" si="1633"/>
        <v>0</v>
      </c>
      <c r="H895" s="16">
        <f t="shared" si="1633"/>
        <v>0</v>
      </c>
      <c r="I895" s="16">
        <f t="shared" si="1633"/>
        <v>0</v>
      </c>
      <c r="J895" s="16">
        <f t="shared" si="1633"/>
        <v>0</v>
      </c>
      <c r="K895" s="16">
        <f t="shared" si="1633"/>
        <v>0</v>
      </c>
      <c r="L895" s="16">
        <f t="shared" si="1633"/>
        <v>0</v>
      </c>
      <c r="M895" s="16">
        <f t="shared" si="1633"/>
        <v>0</v>
      </c>
      <c r="N895" s="16">
        <f t="shared" si="1633"/>
        <v>0</v>
      </c>
      <c r="O895" s="16">
        <f t="shared" si="1633"/>
        <v>0</v>
      </c>
      <c r="P895" s="16">
        <f t="shared" si="1633"/>
        <v>0</v>
      </c>
      <c r="Q895" s="16">
        <f t="shared" si="1633"/>
        <v>0</v>
      </c>
      <c r="R895" s="16">
        <f t="shared" si="1633"/>
        <v>0</v>
      </c>
      <c r="S895" s="16">
        <f t="shared" si="1633"/>
        <v>0</v>
      </c>
      <c r="T895" s="16">
        <f t="shared" si="1633"/>
        <v>0</v>
      </c>
      <c r="U895" s="16">
        <f t="shared" si="1633"/>
        <v>0</v>
      </c>
      <c r="V895" s="16">
        <f t="shared" si="1633"/>
        <v>0</v>
      </c>
      <c r="W895" s="16">
        <f t="shared" si="1633"/>
        <v>0</v>
      </c>
      <c r="X895" s="16">
        <f t="shared" si="1633"/>
        <v>0</v>
      </c>
      <c r="Y895" s="16">
        <f t="shared" si="1633"/>
        <v>0</v>
      </c>
      <c r="Z895" s="16">
        <f t="shared" si="1633"/>
        <v>0</v>
      </c>
      <c r="AA895" s="16">
        <f t="shared" si="1633"/>
        <v>0</v>
      </c>
      <c r="AB895" s="16">
        <f t="shared" si="1633"/>
        <v>0</v>
      </c>
      <c r="AC895" s="16">
        <f t="shared" si="1633"/>
        <v>0</v>
      </c>
      <c r="AD895" s="16">
        <f t="shared" si="1633"/>
        <v>0</v>
      </c>
      <c r="AE895" s="16">
        <f t="shared" si="1633"/>
        <v>0</v>
      </c>
      <c r="AF895" s="16">
        <f t="shared" si="1633"/>
        <v>2029500</v>
      </c>
      <c r="AG895" s="5"/>
      <c r="AH895" s="5"/>
      <c r="AI895" s="5"/>
      <c r="AJ895" s="5"/>
      <c r="AK895" s="5"/>
      <c r="AL895" s="5"/>
      <c r="AM895" s="5"/>
      <c r="AN895" s="5"/>
      <c r="AO895" s="5"/>
      <c r="AP895" s="5"/>
    </row>
    <row r="896" spans="2:42" ht="30" x14ac:dyDescent="0.25">
      <c r="B896" s="8" t="s">
        <v>140</v>
      </c>
      <c r="C896" s="16">
        <f>C895*C888</f>
        <v>0</v>
      </c>
      <c r="D896" s="16">
        <f t="shared" ref="D896:Q896" si="1634">D895*D888</f>
        <v>0</v>
      </c>
      <c r="E896" s="16">
        <f t="shared" si="1634"/>
        <v>0</v>
      </c>
      <c r="F896" s="16">
        <f t="shared" si="1634"/>
        <v>0</v>
      </c>
      <c r="G896" s="16">
        <f t="shared" si="1634"/>
        <v>0</v>
      </c>
      <c r="H896" s="16">
        <f t="shared" si="1634"/>
        <v>0</v>
      </c>
      <c r="I896" s="16">
        <f t="shared" si="1634"/>
        <v>0</v>
      </c>
      <c r="J896" s="16">
        <f t="shared" si="1634"/>
        <v>0</v>
      </c>
      <c r="K896" s="16">
        <f t="shared" si="1634"/>
        <v>0</v>
      </c>
      <c r="L896" s="16">
        <f t="shared" si="1634"/>
        <v>0</v>
      </c>
      <c r="M896" s="16">
        <f t="shared" si="1634"/>
        <v>0</v>
      </c>
      <c r="N896" s="16">
        <f t="shared" si="1634"/>
        <v>0</v>
      </c>
      <c r="O896" s="16">
        <f t="shared" si="1634"/>
        <v>0</v>
      </c>
      <c r="P896" s="16">
        <f t="shared" si="1634"/>
        <v>0</v>
      </c>
      <c r="Q896" s="16">
        <f t="shared" si="1634"/>
        <v>0</v>
      </c>
      <c r="R896" s="16">
        <f t="shared" ref="R896:AF896" si="1635">R895*R888</f>
        <v>0</v>
      </c>
      <c r="S896" s="16">
        <f t="shared" si="1635"/>
        <v>0</v>
      </c>
      <c r="T896" s="16">
        <f t="shared" si="1635"/>
        <v>0</v>
      </c>
      <c r="U896" s="16">
        <f t="shared" si="1635"/>
        <v>0</v>
      </c>
      <c r="V896" s="16">
        <f t="shared" si="1635"/>
        <v>0</v>
      </c>
      <c r="W896" s="16">
        <f t="shared" si="1635"/>
        <v>0</v>
      </c>
      <c r="X896" s="16">
        <f t="shared" si="1635"/>
        <v>0</v>
      </c>
      <c r="Y896" s="16">
        <f t="shared" si="1635"/>
        <v>0</v>
      </c>
      <c r="Z896" s="16">
        <f t="shared" si="1635"/>
        <v>0</v>
      </c>
      <c r="AA896" s="16">
        <f t="shared" si="1635"/>
        <v>0</v>
      </c>
      <c r="AB896" s="16">
        <f t="shared" si="1635"/>
        <v>0</v>
      </c>
      <c r="AC896" s="16">
        <f t="shared" si="1635"/>
        <v>0</v>
      </c>
      <c r="AD896" s="16">
        <f t="shared" si="1635"/>
        <v>0</v>
      </c>
      <c r="AE896" s="16">
        <f t="shared" si="1635"/>
        <v>0</v>
      </c>
      <c r="AF896" s="16">
        <f t="shared" si="1635"/>
        <v>650762.04611813871</v>
      </c>
      <c r="AG896" s="5"/>
      <c r="AH896" s="5"/>
      <c r="AI896" s="5"/>
      <c r="AJ896" s="5"/>
      <c r="AK896" s="5"/>
      <c r="AL896" s="5"/>
      <c r="AM896" s="5"/>
      <c r="AN896" s="5"/>
      <c r="AO896" s="5"/>
      <c r="AP896" s="5"/>
    </row>
    <row r="897" spans="2:42" ht="15" x14ac:dyDescent="0.25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</row>
    <row r="898" spans="2:42" ht="30" x14ac:dyDescent="0.25">
      <c r="B898" s="46" t="str">
        <f>założenia!B63</f>
        <v>Poziom dofinansowania dla osi priorytetowej</v>
      </c>
      <c r="C898" s="47">
        <f>założenia!C63</f>
        <v>0.85</v>
      </c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</row>
    <row r="899" spans="2:42" ht="45" x14ac:dyDescent="0.25">
      <c r="B899" s="46" t="s">
        <v>141</v>
      </c>
      <c r="C899" s="48">
        <f>SUM(C890:AF890)</f>
        <v>6528461.538461538</v>
      </c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</row>
    <row r="900" spans="2:42" ht="30" x14ac:dyDescent="0.25">
      <c r="B900" s="49" t="s">
        <v>194</v>
      </c>
      <c r="C900" s="50">
        <f>SUM(C892:AF892)-SUM(C894:AF894)</f>
        <v>2709750.5449461816</v>
      </c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</row>
    <row r="901" spans="2:42" ht="45" x14ac:dyDescent="0.25">
      <c r="B901" s="46" t="s">
        <v>142</v>
      </c>
      <c r="C901" s="48">
        <f>SUM(C892:AF892)+SUM(C896:AF896)-SUM(C894:AF894)</f>
        <v>3360512.5910643204</v>
      </c>
      <c r="D901" s="5"/>
      <c r="E901" s="5"/>
      <c r="F901" s="2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</row>
    <row r="902" spans="2:42" ht="15" x14ac:dyDescent="0.25">
      <c r="B902" s="49" t="s">
        <v>143</v>
      </c>
      <c r="C902" s="51">
        <f>ROUND((C899-C901)/C899,4)</f>
        <v>0.48530000000000001</v>
      </c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</row>
    <row r="903" spans="2:42" ht="45" x14ac:dyDescent="0.25">
      <c r="B903" s="46" t="s">
        <v>144</v>
      </c>
      <c r="C903" s="48">
        <f>ROUND(założenia!E32*C902,2)</f>
        <v>3283054.5</v>
      </c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</row>
    <row r="904" spans="2:42" ht="15" x14ac:dyDescent="0.25">
      <c r="B904" s="49" t="s">
        <v>202</v>
      </c>
      <c r="C904" s="50">
        <f>ROUNDDOWN(C903*C898,2)</f>
        <v>2790596.32</v>
      </c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</row>
    <row r="905" spans="2:42" ht="30" x14ac:dyDescent="0.25">
      <c r="B905" s="49" t="s">
        <v>145</v>
      </c>
      <c r="C905" s="51">
        <f>C904/założenia!E32</f>
        <v>0.41250499926090167</v>
      </c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</row>
    <row r="906" spans="2:42" ht="15" x14ac:dyDescent="0.25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</row>
    <row r="907" spans="2:42" ht="15" x14ac:dyDescent="0.25">
      <c r="B907" s="4" t="s">
        <v>228</v>
      </c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</row>
    <row r="908" spans="2:42" ht="15" x14ac:dyDescent="0.25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</row>
    <row r="909" spans="2:42" ht="15" x14ac:dyDescent="0.25">
      <c r="B909" s="30" t="s">
        <v>7</v>
      </c>
      <c r="C909" s="31">
        <v>2015</v>
      </c>
      <c r="D909" s="31">
        <v>2016</v>
      </c>
      <c r="E909" s="31" t="s">
        <v>6</v>
      </c>
      <c r="F909" s="31" t="s">
        <v>195</v>
      </c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</row>
    <row r="910" spans="2:42" ht="15" x14ac:dyDescent="0.25">
      <c r="B910" s="17" t="s">
        <v>196</v>
      </c>
      <c r="C910" s="16">
        <f>założenia!C32*$C905</f>
        <v>253690.57454545452</v>
      </c>
      <c r="D910" s="16">
        <f>założenia!D32*$C905</f>
        <v>2536905.7454545451</v>
      </c>
      <c r="E910" s="16">
        <f>C910+D910</f>
        <v>2790596.32</v>
      </c>
      <c r="F910" s="10">
        <f>E910/założenia!$E$32</f>
        <v>0.41250499926090167</v>
      </c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</row>
    <row r="911" spans="2:42" ht="15" x14ac:dyDescent="0.25">
      <c r="B911" s="17" t="s">
        <v>197</v>
      </c>
      <c r="C911" s="16">
        <f>założenia!C32-C910</f>
        <v>361309.42545454548</v>
      </c>
      <c r="D911" s="16">
        <f>założenia!D32-D910</f>
        <v>3613094.2545454549</v>
      </c>
      <c r="E911" s="16">
        <f t="shared" ref="E911:E913" si="1636">C911+D911</f>
        <v>3974403.68</v>
      </c>
      <c r="F911" s="10">
        <f>E911/założenia!$E$32</f>
        <v>0.58749500073909833</v>
      </c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</row>
    <row r="912" spans="2:42" ht="15" x14ac:dyDescent="0.25">
      <c r="B912" s="17" t="s">
        <v>198</v>
      </c>
      <c r="C912" s="16">
        <v>0</v>
      </c>
      <c r="D912" s="16">
        <v>0</v>
      </c>
      <c r="E912" s="16">
        <f t="shared" si="1636"/>
        <v>0</v>
      </c>
      <c r="F912" s="10">
        <f>E912/założenia!$E$32</f>
        <v>0</v>
      </c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</row>
    <row r="913" spans="2:42" ht="15" x14ac:dyDescent="0.25">
      <c r="B913" s="17" t="s">
        <v>106</v>
      </c>
      <c r="C913" s="16">
        <v>0</v>
      </c>
      <c r="D913" s="16">
        <v>0</v>
      </c>
      <c r="E913" s="16">
        <f t="shared" si="1636"/>
        <v>0</v>
      </c>
      <c r="F913" s="10">
        <f>E913/założenia!$E$32</f>
        <v>0</v>
      </c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</row>
    <row r="914" spans="2:42" ht="15" x14ac:dyDescent="0.25">
      <c r="B914" s="18" t="s">
        <v>6</v>
      </c>
      <c r="C914" s="19">
        <f>C910+C911+C912+C913</f>
        <v>615000</v>
      </c>
      <c r="D914" s="19">
        <f t="shared" ref="D914:F914" si="1637">D910+D911+D912+D913</f>
        <v>6150000</v>
      </c>
      <c r="E914" s="19">
        <f t="shared" si="1637"/>
        <v>6765000</v>
      </c>
      <c r="F914" s="41">
        <f t="shared" si="1637"/>
        <v>1</v>
      </c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</row>
    <row r="915" spans="2:42" ht="15" x14ac:dyDescent="0.25">
      <c r="B915" s="34" t="s">
        <v>9</v>
      </c>
      <c r="C915" s="31">
        <v>2015</v>
      </c>
      <c r="D915" s="31">
        <v>2016</v>
      </c>
      <c r="E915" s="31" t="s">
        <v>6</v>
      </c>
      <c r="F915" s="31" t="s">
        <v>195</v>
      </c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</row>
    <row r="916" spans="2:42" ht="15" x14ac:dyDescent="0.25">
      <c r="B916" s="17" t="s">
        <v>197</v>
      </c>
      <c r="C916" s="16">
        <f>założenia!C36</f>
        <v>0</v>
      </c>
      <c r="D916" s="16">
        <f>założenia!D36</f>
        <v>0</v>
      </c>
      <c r="E916" s="16">
        <f t="shared" ref="E916:E918" si="1638">C916+D916</f>
        <v>0</v>
      </c>
      <c r="F916" s="10">
        <v>0</v>
      </c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</row>
    <row r="917" spans="2:42" ht="15" x14ac:dyDescent="0.25">
      <c r="B917" s="17" t="s">
        <v>198</v>
      </c>
      <c r="C917" s="16">
        <v>0</v>
      </c>
      <c r="D917" s="16">
        <v>0</v>
      </c>
      <c r="E917" s="16">
        <f t="shared" si="1638"/>
        <v>0</v>
      </c>
      <c r="F917" s="10">
        <v>0</v>
      </c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</row>
    <row r="918" spans="2:42" ht="15" x14ac:dyDescent="0.25">
      <c r="B918" s="17" t="s">
        <v>106</v>
      </c>
      <c r="C918" s="16">
        <v>0</v>
      </c>
      <c r="D918" s="16">
        <v>0</v>
      </c>
      <c r="E918" s="16">
        <f t="shared" si="1638"/>
        <v>0</v>
      </c>
      <c r="F918" s="10">
        <v>0</v>
      </c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</row>
    <row r="919" spans="2:42" ht="15" x14ac:dyDescent="0.25">
      <c r="B919" s="18" t="s">
        <v>6</v>
      </c>
      <c r="C919" s="19">
        <f>C916+C917+C918</f>
        <v>0</v>
      </c>
      <c r="D919" s="19">
        <f t="shared" ref="D919:F919" si="1639">D916+D917+D918</f>
        <v>0</v>
      </c>
      <c r="E919" s="19">
        <f t="shared" si="1639"/>
        <v>0</v>
      </c>
      <c r="F919" s="41">
        <f t="shared" si="1639"/>
        <v>0</v>
      </c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</row>
    <row r="920" spans="2:42" ht="15" x14ac:dyDescent="0.25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</row>
    <row r="921" spans="2:42" ht="15" x14ac:dyDescent="0.25">
      <c r="B921" s="4" t="s">
        <v>229</v>
      </c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</row>
    <row r="922" spans="2:42" ht="15" x14ac:dyDescent="0.25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</row>
    <row r="923" spans="2:42" ht="30" x14ac:dyDescent="0.25">
      <c r="B923" s="34"/>
      <c r="C923" s="7" t="str">
        <f>założenia!C17</f>
        <v>Rok n
2015</v>
      </c>
      <c r="D923" s="7" t="str">
        <f>założenia!D17</f>
        <v>Rok n+1
2016</v>
      </c>
      <c r="E923" s="7" t="str">
        <f>założenia!E17</f>
        <v>Rok n+2
2017</v>
      </c>
      <c r="F923" s="7" t="str">
        <f>założenia!F17</f>
        <v>Rok n+3
2018</v>
      </c>
      <c r="G923" s="7" t="str">
        <f>założenia!G17</f>
        <v>Rok n+4
2019</v>
      </c>
      <c r="H923" s="7" t="str">
        <f>założenia!H17</f>
        <v>Rok n+5
2020</v>
      </c>
      <c r="I923" s="7" t="str">
        <f>założenia!I17</f>
        <v>Rok n+6
2021</v>
      </c>
      <c r="J923" s="7" t="str">
        <f>założenia!J17</f>
        <v>Rok n+7
2022</v>
      </c>
      <c r="K923" s="7" t="str">
        <f>założenia!K17</f>
        <v>Rok n+8
2023</v>
      </c>
      <c r="L923" s="7" t="str">
        <f>założenia!L17</f>
        <v>Rok n+9
2024</v>
      </c>
      <c r="M923" s="7" t="str">
        <f>założenia!M17</f>
        <v>Rok n+10
2025</v>
      </c>
      <c r="N923" s="7" t="str">
        <f>założenia!N17</f>
        <v>Rok n+11
2026</v>
      </c>
      <c r="O923" s="7" t="str">
        <f>założenia!O17</f>
        <v>Rok n+12
2027</v>
      </c>
      <c r="P923" s="7" t="str">
        <f>założenia!P17</f>
        <v>Rok n+13
2028</v>
      </c>
      <c r="Q923" s="7" t="str">
        <f>założenia!Q17</f>
        <v>Rok n+14
2029</v>
      </c>
      <c r="R923" s="7" t="str">
        <f>założenia!R17</f>
        <v>Rok n+15
2030</v>
      </c>
      <c r="S923" s="7" t="str">
        <f>założenia!S17</f>
        <v>Rok n+16
2031</v>
      </c>
      <c r="T923" s="7" t="str">
        <f>założenia!T17</f>
        <v>Rok n+17
2032</v>
      </c>
      <c r="U923" s="7" t="str">
        <f>założenia!U17</f>
        <v>Rok n+18
2033</v>
      </c>
      <c r="V923" s="7" t="str">
        <f>założenia!V17</f>
        <v>Rok n+19
2034</v>
      </c>
      <c r="W923" s="7" t="str">
        <f>założenia!W17</f>
        <v>Rok n+20
2035</v>
      </c>
      <c r="X923" s="7" t="str">
        <f>założenia!X17</f>
        <v>Rok n+21
2036</v>
      </c>
      <c r="Y923" s="7" t="str">
        <f>założenia!Y17</f>
        <v>Rok n+22
2037</v>
      </c>
      <c r="Z923" s="7" t="str">
        <f>założenia!Z17</f>
        <v>Rok n+23
2038</v>
      </c>
      <c r="AA923" s="7" t="str">
        <f>założenia!AA17</f>
        <v>Rok n+24
2039</v>
      </c>
      <c r="AB923" s="7" t="str">
        <f>założenia!AB17</f>
        <v>Rok n+25
2040</v>
      </c>
      <c r="AC923" s="7" t="str">
        <f>założenia!AC17</f>
        <v>Rok n+26
2041</v>
      </c>
      <c r="AD923" s="7" t="str">
        <f>założenia!AD17</f>
        <v>Rok n+27
2042</v>
      </c>
      <c r="AE923" s="7" t="str">
        <f>założenia!AE17</f>
        <v>Rok n+28
2043</v>
      </c>
      <c r="AF923" s="7" t="str">
        <f>założenia!AF17</f>
        <v>Rok n+29
2044</v>
      </c>
      <c r="AG923" s="5"/>
      <c r="AH923" s="5"/>
      <c r="AI923" s="5"/>
      <c r="AJ923" s="5"/>
      <c r="AK923" s="5"/>
      <c r="AL923" s="5"/>
      <c r="AM923" s="5"/>
      <c r="AN923" s="5"/>
      <c r="AO923" s="5"/>
      <c r="AP923" s="5"/>
    </row>
    <row r="924" spans="2:42" ht="15" x14ac:dyDescent="0.25">
      <c r="B924" s="17" t="s">
        <v>107</v>
      </c>
      <c r="C924" s="16">
        <f t="shared" ref="C924:AF924" si="1640">C891</f>
        <v>0</v>
      </c>
      <c r="D924" s="16">
        <f t="shared" si="1640"/>
        <v>0</v>
      </c>
      <c r="E924" s="16">
        <f t="shared" si="1640"/>
        <v>231125</v>
      </c>
      <c r="F924" s="16">
        <f t="shared" si="1640"/>
        <v>231125</v>
      </c>
      <c r="G924" s="16">
        <f t="shared" si="1640"/>
        <v>231125</v>
      </c>
      <c r="H924" s="16">
        <f t="shared" si="1640"/>
        <v>231125</v>
      </c>
      <c r="I924" s="16">
        <f t="shared" si="1640"/>
        <v>231125</v>
      </c>
      <c r="J924" s="16">
        <f t="shared" si="1640"/>
        <v>231125</v>
      </c>
      <c r="K924" s="16">
        <f t="shared" si="1640"/>
        <v>231125</v>
      </c>
      <c r="L924" s="16">
        <f t="shared" si="1640"/>
        <v>231125</v>
      </c>
      <c r="M924" s="16">
        <f t="shared" si="1640"/>
        <v>231125</v>
      </c>
      <c r="N924" s="16">
        <f t="shared" si="1640"/>
        <v>231125</v>
      </c>
      <c r="O924" s="16">
        <f t="shared" si="1640"/>
        <v>231125</v>
      </c>
      <c r="P924" s="16">
        <f t="shared" si="1640"/>
        <v>231125</v>
      </c>
      <c r="Q924" s="16">
        <f t="shared" si="1640"/>
        <v>231125</v>
      </c>
      <c r="R924" s="16">
        <f t="shared" si="1640"/>
        <v>231125</v>
      </c>
      <c r="S924" s="16">
        <f t="shared" si="1640"/>
        <v>231125</v>
      </c>
      <c r="T924" s="16">
        <f t="shared" si="1640"/>
        <v>231125</v>
      </c>
      <c r="U924" s="16">
        <f t="shared" si="1640"/>
        <v>231125</v>
      </c>
      <c r="V924" s="16">
        <f t="shared" si="1640"/>
        <v>231125</v>
      </c>
      <c r="W924" s="16">
        <f t="shared" si="1640"/>
        <v>231125</v>
      </c>
      <c r="X924" s="16">
        <f t="shared" si="1640"/>
        <v>231125</v>
      </c>
      <c r="Y924" s="16">
        <f t="shared" si="1640"/>
        <v>231125</v>
      </c>
      <c r="Z924" s="16">
        <f t="shared" si="1640"/>
        <v>231125</v>
      </c>
      <c r="AA924" s="16">
        <f t="shared" si="1640"/>
        <v>231125</v>
      </c>
      <c r="AB924" s="16">
        <f t="shared" si="1640"/>
        <v>231125</v>
      </c>
      <c r="AC924" s="16">
        <f t="shared" si="1640"/>
        <v>231125</v>
      </c>
      <c r="AD924" s="16">
        <f t="shared" si="1640"/>
        <v>231125</v>
      </c>
      <c r="AE924" s="16">
        <f t="shared" si="1640"/>
        <v>231125</v>
      </c>
      <c r="AF924" s="16">
        <f t="shared" si="1640"/>
        <v>231125</v>
      </c>
      <c r="AG924" s="5"/>
      <c r="AH924" s="5"/>
      <c r="AI924" s="5"/>
      <c r="AJ924" s="5"/>
      <c r="AK924" s="5"/>
      <c r="AL924" s="5"/>
      <c r="AM924" s="5"/>
      <c r="AN924" s="5"/>
      <c r="AO924" s="5"/>
      <c r="AP924" s="5"/>
    </row>
    <row r="925" spans="2:42" ht="15" x14ac:dyDescent="0.25">
      <c r="B925" s="17" t="s">
        <v>108</v>
      </c>
      <c r="C925" s="16">
        <f t="shared" ref="C925:AF925" si="1641">C895</f>
        <v>0</v>
      </c>
      <c r="D925" s="16">
        <f t="shared" si="1641"/>
        <v>0</v>
      </c>
      <c r="E925" s="16">
        <f t="shared" si="1641"/>
        <v>0</v>
      </c>
      <c r="F925" s="16">
        <f t="shared" si="1641"/>
        <v>0</v>
      </c>
      <c r="G925" s="16">
        <f t="shared" si="1641"/>
        <v>0</v>
      </c>
      <c r="H925" s="16">
        <f t="shared" si="1641"/>
        <v>0</v>
      </c>
      <c r="I925" s="16">
        <f t="shared" si="1641"/>
        <v>0</v>
      </c>
      <c r="J925" s="16">
        <f t="shared" si="1641"/>
        <v>0</v>
      </c>
      <c r="K925" s="16">
        <f t="shared" si="1641"/>
        <v>0</v>
      </c>
      <c r="L925" s="16">
        <f t="shared" si="1641"/>
        <v>0</v>
      </c>
      <c r="M925" s="16">
        <f t="shared" si="1641"/>
        <v>0</v>
      </c>
      <c r="N925" s="16">
        <f t="shared" si="1641"/>
        <v>0</v>
      </c>
      <c r="O925" s="16">
        <f t="shared" si="1641"/>
        <v>0</v>
      </c>
      <c r="P925" s="16">
        <f t="shared" si="1641"/>
        <v>0</v>
      </c>
      <c r="Q925" s="16">
        <f t="shared" si="1641"/>
        <v>0</v>
      </c>
      <c r="R925" s="16">
        <f t="shared" si="1641"/>
        <v>0</v>
      </c>
      <c r="S925" s="16">
        <f t="shared" si="1641"/>
        <v>0</v>
      </c>
      <c r="T925" s="16">
        <f t="shared" si="1641"/>
        <v>0</v>
      </c>
      <c r="U925" s="16">
        <f t="shared" si="1641"/>
        <v>0</v>
      </c>
      <c r="V925" s="16">
        <f t="shared" si="1641"/>
        <v>0</v>
      </c>
      <c r="W925" s="16">
        <f t="shared" si="1641"/>
        <v>0</v>
      </c>
      <c r="X925" s="16">
        <f t="shared" si="1641"/>
        <v>0</v>
      </c>
      <c r="Y925" s="16">
        <f t="shared" si="1641"/>
        <v>0</v>
      </c>
      <c r="Z925" s="16">
        <f t="shared" si="1641"/>
        <v>0</v>
      </c>
      <c r="AA925" s="16">
        <f t="shared" si="1641"/>
        <v>0</v>
      </c>
      <c r="AB925" s="16">
        <f t="shared" si="1641"/>
        <v>0</v>
      </c>
      <c r="AC925" s="16">
        <f t="shared" si="1641"/>
        <v>0</v>
      </c>
      <c r="AD925" s="16">
        <f t="shared" si="1641"/>
        <v>0</v>
      </c>
      <c r="AE925" s="16">
        <f t="shared" si="1641"/>
        <v>0</v>
      </c>
      <c r="AF925" s="16">
        <f t="shared" si="1641"/>
        <v>2029500</v>
      </c>
      <c r="AG925" s="5"/>
      <c r="AH925" s="5"/>
      <c r="AI925" s="5"/>
      <c r="AJ925" s="5"/>
      <c r="AK925" s="5"/>
      <c r="AL925" s="5"/>
      <c r="AM925" s="5"/>
      <c r="AN925" s="5"/>
      <c r="AO925" s="5"/>
      <c r="AP925" s="5"/>
    </row>
    <row r="926" spans="2:42" ht="15" x14ac:dyDescent="0.25">
      <c r="B926" s="18" t="s">
        <v>109</v>
      </c>
      <c r="C926" s="19">
        <f>C924+C925</f>
        <v>0</v>
      </c>
      <c r="D926" s="19">
        <f t="shared" ref="D926:Q926" si="1642">D924+D925</f>
        <v>0</v>
      </c>
      <c r="E926" s="19">
        <f t="shared" si="1642"/>
        <v>231125</v>
      </c>
      <c r="F926" s="19">
        <f t="shared" si="1642"/>
        <v>231125</v>
      </c>
      <c r="G926" s="19">
        <f t="shared" si="1642"/>
        <v>231125</v>
      </c>
      <c r="H926" s="19">
        <f t="shared" si="1642"/>
        <v>231125</v>
      </c>
      <c r="I926" s="19">
        <f t="shared" si="1642"/>
        <v>231125</v>
      </c>
      <c r="J926" s="19">
        <f t="shared" si="1642"/>
        <v>231125</v>
      </c>
      <c r="K926" s="19">
        <f t="shared" si="1642"/>
        <v>231125</v>
      </c>
      <c r="L926" s="19">
        <f t="shared" si="1642"/>
        <v>231125</v>
      </c>
      <c r="M926" s="19">
        <f t="shared" si="1642"/>
        <v>231125</v>
      </c>
      <c r="N926" s="19">
        <f t="shared" si="1642"/>
        <v>231125</v>
      </c>
      <c r="O926" s="19">
        <f t="shared" si="1642"/>
        <v>231125</v>
      </c>
      <c r="P926" s="19">
        <f t="shared" si="1642"/>
        <v>231125</v>
      </c>
      <c r="Q926" s="19">
        <f t="shared" si="1642"/>
        <v>231125</v>
      </c>
      <c r="R926" s="19">
        <f t="shared" ref="R926:AF926" si="1643">R924+R925</f>
        <v>231125</v>
      </c>
      <c r="S926" s="19">
        <f t="shared" si="1643"/>
        <v>231125</v>
      </c>
      <c r="T926" s="19">
        <f t="shared" si="1643"/>
        <v>231125</v>
      </c>
      <c r="U926" s="19">
        <f t="shared" si="1643"/>
        <v>231125</v>
      </c>
      <c r="V926" s="19">
        <f t="shared" si="1643"/>
        <v>231125</v>
      </c>
      <c r="W926" s="19">
        <f t="shared" si="1643"/>
        <v>231125</v>
      </c>
      <c r="X926" s="19">
        <f t="shared" si="1643"/>
        <v>231125</v>
      </c>
      <c r="Y926" s="19">
        <f t="shared" si="1643"/>
        <v>231125</v>
      </c>
      <c r="Z926" s="19">
        <f t="shared" si="1643"/>
        <v>231125</v>
      </c>
      <c r="AA926" s="19">
        <f t="shared" si="1643"/>
        <v>231125</v>
      </c>
      <c r="AB926" s="19">
        <f t="shared" si="1643"/>
        <v>231125</v>
      </c>
      <c r="AC926" s="19">
        <f t="shared" si="1643"/>
        <v>231125</v>
      </c>
      <c r="AD926" s="19">
        <f t="shared" si="1643"/>
        <v>231125</v>
      </c>
      <c r="AE926" s="19">
        <f t="shared" si="1643"/>
        <v>231125</v>
      </c>
      <c r="AF926" s="19">
        <f t="shared" si="1643"/>
        <v>2260625</v>
      </c>
      <c r="AG926" s="5"/>
      <c r="AH926" s="5"/>
      <c r="AI926" s="5"/>
      <c r="AJ926" s="5"/>
      <c r="AK926" s="5"/>
      <c r="AL926" s="5"/>
      <c r="AM926" s="5"/>
      <c r="AN926" s="5"/>
      <c r="AO926" s="5"/>
      <c r="AP926" s="5"/>
    </row>
    <row r="927" spans="2:42" ht="15" x14ac:dyDescent="0.25">
      <c r="B927" s="17" t="s">
        <v>110</v>
      </c>
      <c r="C927" s="16">
        <f t="shared" ref="C927:AF927" si="1644">C893-C128</f>
        <v>0</v>
      </c>
      <c r="D927" s="16">
        <f t="shared" si="1644"/>
        <v>0</v>
      </c>
      <c r="E927" s="16">
        <f t="shared" si="1644"/>
        <v>62000</v>
      </c>
      <c r="F927" s="16">
        <f t="shared" si="1644"/>
        <v>62000</v>
      </c>
      <c r="G927" s="16">
        <f t="shared" si="1644"/>
        <v>62000</v>
      </c>
      <c r="H927" s="16">
        <f t="shared" si="1644"/>
        <v>62000</v>
      </c>
      <c r="I927" s="16">
        <f t="shared" si="1644"/>
        <v>62000</v>
      </c>
      <c r="J927" s="16">
        <f t="shared" si="1644"/>
        <v>62000</v>
      </c>
      <c r="K927" s="16">
        <f t="shared" si="1644"/>
        <v>62000</v>
      </c>
      <c r="L927" s="16">
        <f t="shared" si="1644"/>
        <v>62000</v>
      </c>
      <c r="M927" s="16">
        <f t="shared" si="1644"/>
        <v>62000</v>
      </c>
      <c r="N927" s="16">
        <f t="shared" si="1644"/>
        <v>62000</v>
      </c>
      <c r="O927" s="16">
        <f t="shared" si="1644"/>
        <v>62000</v>
      </c>
      <c r="P927" s="16">
        <f t="shared" si="1644"/>
        <v>62000</v>
      </c>
      <c r="Q927" s="16">
        <f t="shared" si="1644"/>
        <v>62000</v>
      </c>
      <c r="R927" s="16">
        <f t="shared" si="1644"/>
        <v>62000</v>
      </c>
      <c r="S927" s="16">
        <f t="shared" si="1644"/>
        <v>62000</v>
      </c>
      <c r="T927" s="16">
        <f t="shared" si="1644"/>
        <v>62000</v>
      </c>
      <c r="U927" s="16">
        <f t="shared" si="1644"/>
        <v>62000</v>
      </c>
      <c r="V927" s="16">
        <f t="shared" si="1644"/>
        <v>62000</v>
      </c>
      <c r="W927" s="16">
        <f t="shared" si="1644"/>
        <v>62000</v>
      </c>
      <c r="X927" s="16">
        <f t="shared" si="1644"/>
        <v>62000</v>
      </c>
      <c r="Y927" s="16">
        <f t="shared" si="1644"/>
        <v>62000</v>
      </c>
      <c r="Z927" s="16">
        <f t="shared" si="1644"/>
        <v>62000</v>
      </c>
      <c r="AA927" s="16">
        <f t="shared" si="1644"/>
        <v>62000</v>
      </c>
      <c r="AB927" s="16">
        <f t="shared" si="1644"/>
        <v>62000</v>
      </c>
      <c r="AC927" s="16">
        <f t="shared" si="1644"/>
        <v>62000</v>
      </c>
      <c r="AD927" s="16">
        <f t="shared" si="1644"/>
        <v>62000</v>
      </c>
      <c r="AE927" s="16">
        <f t="shared" si="1644"/>
        <v>62000</v>
      </c>
      <c r="AF927" s="16">
        <f t="shared" si="1644"/>
        <v>62000</v>
      </c>
      <c r="AG927" s="5"/>
      <c r="AH927" s="5"/>
      <c r="AI927" s="5"/>
      <c r="AJ927" s="5"/>
      <c r="AK927" s="5"/>
      <c r="AL927" s="5"/>
      <c r="AM927" s="5"/>
      <c r="AN927" s="5"/>
      <c r="AO927" s="5"/>
      <c r="AP927" s="5"/>
    </row>
    <row r="928" spans="2:42" ht="15" x14ac:dyDescent="0.25">
      <c r="B928" s="17" t="s">
        <v>156</v>
      </c>
      <c r="C928" s="16">
        <f t="shared" ref="C928:AF928" si="1645">C889</f>
        <v>615000</v>
      </c>
      <c r="D928" s="16">
        <f t="shared" si="1645"/>
        <v>6150000</v>
      </c>
      <c r="E928" s="16">
        <f t="shared" si="1645"/>
        <v>0</v>
      </c>
      <c r="F928" s="16">
        <f t="shared" si="1645"/>
        <v>0</v>
      </c>
      <c r="G928" s="16">
        <f t="shared" si="1645"/>
        <v>0</v>
      </c>
      <c r="H928" s="16">
        <f t="shared" si="1645"/>
        <v>0</v>
      </c>
      <c r="I928" s="16">
        <f t="shared" si="1645"/>
        <v>0</v>
      </c>
      <c r="J928" s="16">
        <f t="shared" si="1645"/>
        <v>0</v>
      </c>
      <c r="K928" s="16">
        <f t="shared" si="1645"/>
        <v>0</v>
      </c>
      <c r="L928" s="16">
        <f t="shared" si="1645"/>
        <v>0</v>
      </c>
      <c r="M928" s="16">
        <f t="shared" si="1645"/>
        <v>0</v>
      </c>
      <c r="N928" s="16">
        <f t="shared" si="1645"/>
        <v>0</v>
      </c>
      <c r="O928" s="16">
        <f t="shared" si="1645"/>
        <v>0</v>
      </c>
      <c r="P928" s="16">
        <f t="shared" si="1645"/>
        <v>0</v>
      </c>
      <c r="Q928" s="16">
        <f t="shared" si="1645"/>
        <v>0</v>
      </c>
      <c r="R928" s="16">
        <f t="shared" si="1645"/>
        <v>0</v>
      </c>
      <c r="S928" s="16">
        <f t="shared" si="1645"/>
        <v>0</v>
      </c>
      <c r="T928" s="16">
        <f t="shared" si="1645"/>
        <v>0</v>
      </c>
      <c r="U928" s="16">
        <f t="shared" si="1645"/>
        <v>0</v>
      </c>
      <c r="V928" s="16">
        <f t="shared" si="1645"/>
        <v>0</v>
      </c>
      <c r="W928" s="16">
        <f t="shared" si="1645"/>
        <v>0</v>
      </c>
      <c r="X928" s="16">
        <f t="shared" si="1645"/>
        <v>0</v>
      </c>
      <c r="Y928" s="16">
        <f t="shared" si="1645"/>
        <v>0</v>
      </c>
      <c r="Z928" s="16">
        <f t="shared" si="1645"/>
        <v>0</v>
      </c>
      <c r="AA928" s="16">
        <f t="shared" si="1645"/>
        <v>0</v>
      </c>
      <c r="AB928" s="16">
        <f t="shared" si="1645"/>
        <v>0</v>
      </c>
      <c r="AC928" s="16">
        <f t="shared" si="1645"/>
        <v>0</v>
      </c>
      <c r="AD928" s="16">
        <f t="shared" si="1645"/>
        <v>0</v>
      </c>
      <c r="AE928" s="16">
        <f t="shared" si="1645"/>
        <v>0</v>
      </c>
      <c r="AF928" s="16">
        <f t="shared" si="1645"/>
        <v>0</v>
      </c>
      <c r="AG928" s="5"/>
      <c r="AH928" s="5"/>
      <c r="AI928" s="5"/>
      <c r="AJ928" s="5"/>
      <c r="AK928" s="5"/>
      <c r="AL928" s="5"/>
      <c r="AM928" s="5"/>
      <c r="AN928" s="5"/>
      <c r="AO928" s="5"/>
      <c r="AP928" s="5"/>
    </row>
    <row r="929" spans="2:42" ht="15" x14ac:dyDescent="0.25">
      <c r="B929" s="17" t="s">
        <v>19</v>
      </c>
      <c r="C929" s="16">
        <f t="shared" ref="C929:AF929" si="1646">C128</f>
        <v>0</v>
      </c>
      <c r="D929" s="16">
        <f t="shared" si="1646"/>
        <v>0</v>
      </c>
      <c r="E929" s="16">
        <f t="shared" si="1646"/>
        <v>0</v>
      </c>
      <c r="F929" s="16">
        <f t="shared" si="1646"/>
        <v>0</v>
      </c>
      <c r="G929" s="16">
        <f t="shared" si="1646"/>
        <v>0</v>
      </c>
      <c r="H929" s="16">
        <f t="shared" si="1646"/>
        <v>0</v>
      </c>
      <c r="I929" s="16">
        <f t="shared" si="1646"/>
        <v>0</v>
      </c>
      <c r="J929" s="16">
        <f t="shared" si="1646"/>
        <v>0</v>
      </c>
      <c r="K929" s="16">
        <f t="shared" si="1646"/>
        <v>0</v>
      </c>
      <c r="L929" s="16">
        <f t="shared" si="1646"/>
        <v>0</v>
      </c>
      <c r="M929" s="16">
        <f t="shared" si="1646"/>
        <v>0</v>
      </c>
      <c r="N929" s="16">
        <f t="shared" si="1646"/>
        <v>0</v>
      </c>
      <c r="O929" s="16">
        <f t="shared" si="1646"/>
        <v>0</v>
      </c>
      <c r="P929" s="16">
        <f t="shared" si="1646"/>
        <v>0</v>
      </c>
      <c r="Q929" s="16">
        <f t="shared" si="1646"/>
        <v>0</v>
      </c>
      <c r="R929" s="16">
        <f t="shared" si="1646"/>
        <v>0</v>
      </c>
      <c r="S929" s="16">
        <f t="shared" si="1646"/>
        <v>0</v>
      </c>
      <c r="T929" s="16">
        <f t="shared" si="1646"/>
        <v>0</v>
      </c>
      <c r="U929" s="16">
        <f t="shared" si="1646"/>
        <v>0</v>
      </c>
      <c r="V929" s="16">
        <f t="shared" si="1646"/>
        <v>0</v>
      </c>
      <c r="W929" s="16">
        <f t="shared" si="1646"/>
        <v>0</v>
      </c>
      <c r="X929" s="16">
        <f t="shared" si="1646"/>
        <v>0</v>
      </c>
      <c r="Y929" s="16">
        <f t="shared" si="1646"/>
        <v>0</v>
      </c>
      <c r="Z929" s="16">
        <f t="shared" si="1646"/>
        <v>0</v>
      </c>
      <c r="AA929" s="16">
        <f t="shared" si="1646"/>
        <v>0</v>
      </c>
      <c r="AB929" s="16">
        <f t="shared" si="1646"/>
        <v>0</v>
      </c>
      <c r="AC929" s="16">
        <f t="shared" si="1646"/>
        <v>0</v>
      </c>
      <c r="AD929" s="16">
        <f t="shared" si="1646"/>
        <v>0</v>
      </c>
      <c r="AE929" s="16">
        <f t="shared" si="1646"/>
        <v>0</v>
      </c>
      <c r="AF929" s="16">
        <f t="shared" si="1646"/>
        <v>0</v>
      </c>
      <c r="AG929" s="5"/>
      <c r="AH929" s="5"/>
      <c r="AI929" s="5"/>
      <c r="AJ929" s="5"/>
      <c r="AK929" s="5"/>
      <c r="AL929" s="5"/>
      <c r="AM929" s="5"/>
      <c r="AN929" s="5"/>
      <c r="AO929" s="5"/>
      <c r="AP929" s="5"/>
    </row>
    <row r="930" spans="2:42" ht="15" x14ac:dyDescent="0.25">
      <c r="B930" s="18" t="s">
        <v>111</v>
      </c>
      <c r="C930" s="19">
        <f>C927+C928+C929</f>
        <v>615000</v>
      </c>
      <c r="D930" s="19">
        <f t="shared" ref="D930:Q930" si="1647">D927+D928+D929</f>
        <v>6150000</v>
      </c>
      <c r="E930" s="19">
        <f t="shared" si="1647"/>
        <v>62000</v>
      </c>
      <c r="F930" s="19">
        <f t="shared" si="1647"/>
        <v>62000</v>
      </c>
      <c r="G930" s="19">
        <f t="shared" si="1647"/>
        <v>62000</v>
      </c>
      <c r="H930" s="19">
        <f t="shared" si="1647"/>
        <v>62000</v>
      </c>
      <c r="I930" s="19">
        <f t="shared" si="1647"/>
        <v>62000</v>
      </c>
      <c r="J930" s="19">
        <f t="shared" si="1647"/>
        <v>62000</v>
      </c>
      <c r="K930" s="19">
        <f t="shared" si="1647"/>
        <v>62000</v>
      </c>
      <c r="L930" s="19">
        <f t="shared" si="1647"/>
        <v>62000</v>
      </c>
      <c r="M930" s="19">
        <f t="shared" si="1647"/>
        <v>62000</v>
      </c>
      <c r="N930" s="19">
        <f t="shared" si="1647"/>
        <v>62000</v>
      </c>
      <c r="O930" s="19">
        <f t="shared" si="1647"/>
        <v>62000</v>
      </c>
      <c r="P930" s="19">
        <f t="shared" si="1647"/>
        <v>62000</v>
      </c>
      <c r="Q930" s="19">
        <f t="shared" si="1647"/>
        <v>62000</v>
      </c>
      <c r="R930" s="19">
        <f t="shared" ref="R930:AF930" si="1648">R927+R928+R929</f>
        <v>62000</v>
      </c>
      <c r="S930" s="19">
        <f t="shared" si="1648"/>
        <v>62000</v>
      </c>
      <c r="T930" s="19">
        <f t="shared" si="1648"/>
        <v>62000</v>
      </c>
      <c r="U930" s="19">
        <f t="shared" si="1648"/>
        <v>62000</v>
      </c>
      <c r="V930" s="19">
        <f t="shared" si="1648"/>
        <v>62000</v>
      </c>
      <c r="W930" s="19">
        <f t="shared" si="1648"/>
        <v>62000</v>
      </c>
      <c r="X930" s="19">
        <f t="shared" si="1648"/>
        <v>62000</v>
      </c>
      <c r="Y930" s="19">
        <f t="shared" si="1648"/>
        <v>62000</v>
      </c>
      <c r="Z930" s="19">
        <f t="shared" si="1648"/>
        <v>62000</v>
      </c>
      <c r="AA930" s="19">
        <f t="shared" si="1648"/>
        <v>62000</v>
      </c>
      <c r="AB930" s="19">
        <f t="shared" si="1648"/>
        <v>62000</v>
      </c>
      <c r="AC930" s="19">
        <f t="shared" si="1648"/>
        <v>62000</v>
      </c>
      <c r="AD930" s="19">
        <f t="shared" si="1648"/>
        <v>62000</v>
      </c>
      <c r="AE930" s="19">
        <f t="shared" si="1648"/>
        <v>62000</v>
      </c>
      <c r="AF930" s="19">
        <f t="shared" si="1648"/>
        <v>62000</v>
      </c>
      <c r="AG930" s="5"/>
      <c r="AH930" s="5"/>
      <c r="AI930" s="5"/>
      <c r="AJ930" s="5"/>
      <c r="AK930" s="5"/>
      <c r="AL930" s="5"/>
      <c r="AM930" s="5"/>
      <c r="AN930" s="5"/>
      <c r="AO930" s="5"/>
      <c r="AP930" s="5"/>
    </row>
    <row r="931" spans="2:42" ht="15" x14ac:dyDescent="0.25">
      <c r="B931" s="18" t="s">
        <v>112</v>
      </c>
      <c r="C931" s="19">
        <f>C926-C930</f>
        <v>-615000</v>
      </c>
      <c r="D931" s="19">
        <f t="shared" ref="D931:Q931" si="1649">D926-D930</f>
        <v>-6150000</v>
      </c>
      <c r="E931" s="19">
        <f t="shared" si="1649"/>
        <v>169125</v>
      </c>
      <c r="F931" s="19">
        <f t="shared" si="1649"/>
        <v>169125</v>
      </c>
      <c r="G931" s="19">
        <f t="shared" si="1649"/>
        <v>169125</v>
      </c>
      <c r="H931" s="19">
        <f t="shared" si="1649"/>
        <v>169125</v>
      </c>
      <c r="I931" s="19">
        <f t="shared" si="1649"/>
        <v>169125</v>
      </c>
      <c r="J931" s="19">
        <f t="shared" si="1649"/>
        <v>169125</v>
      </c>
      <c r="K931" s="19">
        <f t="shared" si="1649"/>
        <v>169125</v>
      </c>
      <c r="L931" s="19">
        <f t="shared" si="1649"/>
        <v>169125</v>
      </c>
      <c r="M931" s="19">
        <f t="shared" si="1649"/>
        <v>169125</v>
      </c>
      <c r="N931" s="19">
        <f t="shared" si="1649"/>
        <v>169125</v>
      </c>
      <c r="O931" s="19">
        <f t="shared" si="1649"/>
        <v>169125</v>
      </c>
      <c r="P931" s="19">
        <f t="shared" si="1649"/>
        <v>169125</v>
      </c>
      <c r="Q931" s="19">
        <f t="shared" si="1649"/>
        <v>169125</v>
      </c>
      <c r="R931" s="19">
        <f t="shared" ref="R931:AF931" si="1650">R926-R930</f>
        <v>169125</v>
      </c>
      <c r="S931" s="19">
        <f t="shared" si="1650"/>
        <v>169125</v>
      </c>
      <c r="T931" s="19">
        <f t="shared" si="1650"/>
        <v>169125</v>
      </c>
      <c r="U931" s="19">
        <f t="shared" si="1650"/>
        <v>169125</v>
      </c>
      <c r="V931" s="19">
        <f t="shared" si="1650"/>
        <v>169125</v>
      </c>
      <c r="W931" s="19">
        <f t="shared" si="1650"/>
        <v>169125</v>
      </c>
      <c r="X931" s="19">
        <f t="shared" si="1650"/>
        <v>169125</v>
      </c>
      <c r="Y931" s="19">
        <f t="shared" si="1650"/>
        <v>169125</v>
      </c>
      <c r="Z931" s="19">
        <f t="shared" si="1650"/>
        <v>169125</v>
      </c>
      <c r="AA931" s="19">
        <f t="shared" si="1650"/>
        <v>169125</v>
      </c>
      <c r="AB931" s="19">
        <f t="shared" si="1650"/>
        <v>169125</v>
      </c>
      <c r="AC931" s="19">
        <f t="shared" si="1650"/>
        <v>169125</v>
      </c>
      <c r="AD931" s="19">
        <f t="shared" si="1650"/>
        <v>169125</v>
      </c>
      <c r="AE931" s="19">
        <f t="shared" si="1650"/>
        <v>169125</v>
      </c>
      <c r="AF931" s="19">
        <f t="shared" si="1650"/>
        <v>2198625</v>
      </c>
      <c r="AG931" s="5"/>
      <c r="AH931" s="5"/>
      <c r="AI931" s="5"/>
      <c r="AJ931" s="5"/>
      <c r="AK931" s="5"/>
      <c r="AL931" s="5"/>
      <c r="AM931" s="5"/>
      <c r="AN931" s="5"/>
      <c r="AO931" s="5"/>
      <c r="AP931" s="5"/>
    </row>
    <row r="932" spans="2:42" ht="15" x14ac:dyDescent="0.25">
      <c r="B932" s="17" t="s">
        <v>113</v>
      </c>
      <c r="C932" s="16">
        <f>1/(1+założenia!C21)^założenia!C18</f>
        <v>1</v>
      </c>
      <c r="D932" s="16">
        <f>1/(1+założenia!D21)^założenia!D18</f>
        <v>0.96153846153846145</v>
      </c>
      <c r="E932" s="16">
        <f>1/(1+założenia!E21)^założenia!E18</f>
        <v>0.92455621301775137</v>
      </c>
      <c r="F932" s="16">
        <f>1/(1+założenia!F21)^założenia!F18</f>
        <v>0.88899635867091487</v>
      </c>
      <c r="G932" s="16">
        <f>1/(1+założenia!G21)^założenia!G18</f>
        <v>0.85480419102972571</v>
      </c>
      <c r="H932" s="16">
        <f>1/(1+założenia!H21)^założenia!H18</f>
        <v>0.82192710675935154</v>
      </c>
      <c r="I932" s="16">
        <f>1/(1+założenia!I21)^założenia!I18</f>
        <v>0.79031452573014571</v>
      </c>
      <c r="J932" s="16">
        <f>1/(1+założenia!J21)^założenia!J18</f>
        <v>0.75991781320206331</v>
      </c>
      <c r="K932" s="16">
        <f>1/(1+założenia!K21)^założenia!K18</f>
        <v>0.73069020500198378</v>
      </c>
      <c r="L932" s="16">
        <f>1/(1+założenia!L21)^założenia!L18</f>
        <v>0.70258673557883045</v>
      </c>
      <c r="M932" s="16">
        <f>1/(1+założenia!M21)^założenia!M18</f>
        <v>0.67556416882579851</v>
      </c>
      <c r="N932" s="16">
        <f>1/(1+założenia!N21)^założenia!N18</f>
        <v>0.6495809315632679</v>
      </c>
      <c r="O932" s="16">
        <f>1/(1+założenia!O21)^założenia!O18</f>
        <v>0.62459704958006512</v>
      </c>
      <c r="P932" s="16">
        <f>1/(1+założenia!P21)^założenia!P18</f>
        <v>0.600574086134678</v>
      </c>
      <c r="Q932" s="16">
        <f>1/(1+założenia!Q21)^założenia!Q18</f>
        <v>0.57747508282180582</v>
      </c>
      <c r="R932" s="16">
        <f>1/(1+założenia!R21)^założenia!R18</f>
        <v>0.55526450271327477</v>
      </c>
      <c r="S932" s="16">
        <f>1/(1+założenia!S21)^założenia!S18</f>
        <v>0.53390817568584104</v>
      </c>
      <c r="T932" s="16">
        <f>1/(1+założenia!T21)^założenia!T18</f>
        <v>0.51337324585177024</v>
      </c>
      <c r="U932" s="16">
        <f>1/(1+założenia!U21)^założenia!U18</f>
        <v>0.49362812101131748</v>
      </c>
      <c r="V932" s="16">
        <f>1/(1+założenia!V21)^założenia!V18</f>
        <v>0.47464242404934376</v>
      </c>
      <c r="W932" s="16">
        <f>1/(1+założenia!W21)^założenia!W18</f>
        <v>0.45638694620129205</v>
      </c>
      <c r="X932" s="16">
        <f>1/(1+założenia!X21)^założenia!X18</f>
        <v>0.43883360211662686</v>
      </c>
      <c r="Y932" s="16">
        <f>1/(1+założenia!Y21)^założenia!Y18</f>
        <v>0.42195538665060278</v>
      </c>
      <c r="Z932" s="16">
        <f>1/(1+założenia!Z21)^założenia!Z18</f>
        <v>0.40572633331788732</v>
      </c>
      <c r="AA932" s="16">
        <f>1/(1+założenia!AA21)^założenia!AA18</f>
        <v>0.39012147434412242</v>
      </c>
      <c r="AB932" s="16">
        <f>1/(1+założenia!AB21)^założenia!AB18</f>
        <v>0.37511680225396377</v>
      </c>
      <c r="AC932" s="16">
        <f>1/(1+założenia!AC21)^założenia!AC18</f>
        <v>0.36068923293650368</v>
      </c>
      <c r="AD932" s="16">
        <f>1/(1+założenia!AD21)^założenia!AD18</f>
        <v>0.3468165701312535</v>
      </c>
      <c r="AE932" s="16">
        <f>1/(1+założenia!AE21)^założenia!AE18</f>
        <v>0.3334774712800514</v>
      </c>
      <c r="AF932" s="16">
        <f>1/(1+założenia!AF21)^założenia!AF18</f>
        <v>0.32065141469235708</v>
      </c>
      <c r="AG932" s="5"/>
      <c r="AH932" s="5"/>
      <c r="AI932" s="5"/>
      <c r="AJ932" s="5"/>
      <c r="AK932" s="5"/>
      <c r="AL932" s="5"/>
      <c r="AM932" s="5"/>
      <c r="AN932" s="5"/>
      <c r="AO932" s="5"/>
      <c r="AP932" s="5"/>
    </row>
    <row r="933" spans="2:42" ht="15" x14ac:dyDescent="0.25">
      <c r="B933" s="18" t="s">
        <v>114</v>
      </c>
      <c r="C933" s="19">
        <f>C932*C931</f>
        <v>-615000</v>
      </c>
      <c r="D933" s="19">
        <f t="shared" ref="D933:Q933" si="1651">D932*D931</f>
        <v>-5913461.538461538</v>
      </c>
      <c r="E933" s="19">
        <f t="shared" si="1651"/>
        <v>156365.56952662719</v>
      </c>
      <c r="F933" s="19">
        <f t="shared" si="1651"/>
        <v>150351.50916021847</v>
      </c>
      <c r="G933" s="19">
        <f t="shared" si="1651"/>
        <v>144568.75880790237</v>
      </c>
      <c r="H933" s="19">
        <f t="shared" si="1651"/>
        <v>139008.42193067534</v>
      </c>
      <c r="I933" s="19">
        <f t="shared" si="1651"/>
        <v>133661.9441641109</v>
      </c>
      <c r="J933" s="19">
        <f t="shared" si="1651"/>
        <v>128521.10015779895</v>
      </c>
      <c r="K933" s="19">
        <f t="shared" si="1651"/>
        <v>123577.9809209605</v>
      </c>
      <c r="L933" s="19">
        <f t="shared" si="1651"/>
        <v>118824.9816547697</v>
      </c>
      <c r="M933" s="19">
        <f t="shared" si="1651"/>
        <v>114254.79005266317</v>
      </c>
      <c r="N933" s="19">
        <f t="shared" si="1651"/>
        <v>109860.37505063768</v>
      </c>
      <c r="O933" s="19">
        <f t="shared" si="1651"/>
        <v>105634.97601022851</v>
      </c>
      <c r="P933" s="19">
        <f t="shared" si="1651"/>
        <v>101572.09231752742</v>
      </c>
      <c r="Q933" s="19">
        <f t="shared" si="1651"/>
        <v>97665.473382237906</v>
      </c>
      <c r="R933" s="19">
        <f t="shared" ref="R933:AF933" si="1652">R932*R931</f>
        <v>93909.109021382596</v>
      </c>
      <c r="S933" s="19">
        <f t="shared" si="1652"/>
        <v>90297.220212867862</v>
      </c>
      <c r="T933" s="19">
        <f t="shared" si="1652"/>
        <v>86824.250204680648</v>
      </c>
      <c r="U933" s="19">
        <f t="shared" si="1652"/>
        <v>83484.855966039075</v>
      </c>
      <c r="V933" s="19">
        <f t="shared" si="1652"/>
        <v>80273.899967345264</v>
      </c>
      <c r="W933" s="19">
        <f t="shared" si="1652"/>
        <v>77186.442276293514</v>
      </c>
      <c r="X933" s="19">
        <f t="shared" si="1652"/>
        <v>74217.732957974513</v>
      </c>
      <c r="Y933" s="19">
        <f t="shared" si="1652"/>
        <v>71363.204767283198</v>
      </c>
      <c r="Z933" s="19">
        <f t="shared" si="1652"/>
        <v>68618.46612238769</v>
      </c>
      <c r="AA933" s="19">
        <f t="shared" si="1652"/>
        <v>65979.294348449708</v>
      </c>
      <c r="AB933" s="19">
        <f t="shared" si="1652"/>
        <v>63441.629181201621</v>
      </c>
      <c r="AC933" s="19">
        <f t="shared" si="1652"/>
        <v>61001.566520386186</v>
      </c>
      <c r="AD933" s="19">
        <f t="shared" si="1652"/>
        <v>58655.352423448247</v>
      </c>
      <c r="AE933" s="19">
        <f t="shared" si="1652"/>
        <v>56399.377330238691</v>
      </c>
      <c r="AF933" s="19">
        <f t="shared" si="1652"/>
        <v>704992.21662798361</v>
      </c>
      <c r="AG933" s="5"/>
      <c r="AH933" s="5"/>
      <c r="AI933" s="5"/>
      <c r="AJ933" s="5"/>
      <c r="AK933" s="5"/>
      <c r="AL933" s="5"/>
      <c r="AM933" s="5"/>
      <c r="AN933" s="5"/>
      <c r="AO933" s="5"/>
      <c r="AP933" s="5"/>
    </row>
    <row r="934" spans="2:42" ht="15" x14ac:dyDescent="0.25">
      <c r="B934" s="52" t="s">
        <v>115</v>
      </c>
      <c r="C934" s="53">
        <f>SUM(C933:AF933)</f>
        <v>-3167948.9473972172</v>
      </c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</row>
    <row r="935" spans="2:42" ht="15" x14ac:dyDescent="0.25">
      <c r="B935" s="52" t="s">
        <v>116</v>
      </c>
      <c r="C935" s="54">
        <f>IRR(C931:AF931)</f>
        <v>0</v>
      </c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</row>
    <row r="936" spans="2:42" ht="15" x14ac:dyDescent="0.25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</row>
    <row r="937" spans="2:42" ht="15" x14ac:dyDescent="0.25">
      <c r="B937" s="4" t="s">
        <v>240</v>
      </c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</row>
    <row r="938" spans="2:42" ht="15" x14ac:dyDescent="0.25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</row>
    <row r="939" spans="2:42" ht="30" x14ac:dyDescent="0.25">
      <c r="B939" s="34"/>
      <c r="C939" s="7" t="str">
        <f>założenia!C17</f>
        <v>Rok n
2015</v>
      </c>
      <c r="D939" s="7" t="str">
        <f>założenia!D17</f>
        <v>Rok n+1
2016</v>
      </c>
      <c r="E939" s="7" t="str">
        <f>założenia!E17</f>
        <v>Rok n+2
2017</v>
      </c>
      <c r="F939" s="7" t="str">
        <f>założenia!F17</f>
        <v>Rok n+3
2018</v>
      </c>
      <c r="G939" s="7" t="str">
        <f>założenia!G17</f>
        <v>Rok n+4
2019</v>
      </c>
      <c r="H939" s="7" t="str">
        <f>założenia!H17</f>
        <v>Rok n+5
2020</v>
      </c>
      <c r="I939" s="7" t="str">
        <f>założenia!I17</f>
        <v>Rok n+6
2021</v>
      </c>
      <c r="J939" s="7" t="str">
        <f>założenia!J17</f>
        <v>Rok n+7
2022</v>
      </c>
      <c r="K939" s="7" t="str">
        <f>założenia!K17</f>
        <v>Rok n+8
2023</v>
      </c>
      <c r="L939" s="7" t="str">
        <f>założenia!L17</f>
        <v>Rok n+9
2024</v>
      </c>
      <c r="M939" s="7" t="str">
        <f>założenia!M17</f>
        <v>Rok n+10
2025</v>
      </c>
      <c r="N939" s="7" t="str">
        <f>założenia!N17</f>
        <v>Rok n+11
2026</v>
      </c>
      <c r="O939" s="7" t="str">
        <f>założenia!O17</f>
        <v>Rok n+12
2027</v>
      </c>
      <c r="P939" s="7" t="str">
        <f>założenia!P17</f>
        <v>Rok n+13
2028</v>
      </c>
      <c r="Q939" s="7" t="str">
        <f>założenia!Q17</f>
        <v>Rok n+14
2029</v>
      </c>
      <c r="R939" s="7" t="str">
        <f>założenia!R17</f>
        <v>Rok n+15
2030</v>
      </c>
      <c r="S939" s="7" t="str">
        <f>założenia!S17</f>
        <v>Rok n+16
2031</v>
      </c>
      <c r="T939" s="7" t="str">
        <f>założenia!T17</f>
        <v>Rok n+17
2032</v>
      </c>
      <c r="U939" s="7" t="str">
        <f>założenia!U17</f>
        <v>Rok n+18
2033</v>
      </c>
      <c r="V939" s="7" t="str">
        <f>założenia!V17</f>
        <v>Rok n+19
2034</v>
      </c>
      <c r="W939" s="7" t="str">
        <f>założenia!W17</f>
        <v>Rok n+20
2035</v>
      </c>
      <c r="X939" s="7" t="str">
        <f>założenia!X17</f>
        <v>Rok n+21
2036</v>
      </c>
      <c r="Y939" s="7" t="str">
        <f>założenia!Y17</f>
        <v>Rok n+22
2037</v>
      </c>
      <c r="Z939" s="7" t="str">
        <f>założenia!Z17</f>
        <v>Rok n+23
2038</v>
      </c>
      <c r="AA939" s="7" t="str">
        <f>założenia!AA17</f>
        <v>Rok n+24
2039</v>
      </c>
      <c r="AB939" s="7" t="str">
        <f>założenia!AB17</f>
        <v>Rok n+25
2040</v>
      </c>
      <c r="AC939" s="7" t="str">
        <f>założenia!AC17</f>
        <v>Rok n+26
2041</v>
      </c>
      <c r="AD939" s="7" t="str">
        <f>założenia!AD17</f>
        <v>Rok n+27
2042</v>
      </c>
      <c r="AE939" s="7" t="str">
        <f>założenia!AE17</f>
        <v>Rok n+28
2043</v>
      </c>
      <c r="AF939" s="7" t="str">
        <f>założenia!AF17</f>
        <v>Rok n+29
2044</v>
      </c>
      <c r="AG939" s="5"/>
      <c r="AH939" s="5"/>
      <c r="AI939" s="5"/>
      <c r="AJ939" s="5"/>
      <c r="AK939" s="5"/>
      <c r="AL939" s="5"/>
      <c r="AM939" s="5"/>
      <c r="AN939" s="5"/>
      <c r="AO939" s="5"/>
      <c r="AP939" s="5"/>
    </row>
    <row r="940" spans="2:42" ht="15" x14ac:dyDescent="0.25">
      <c r="B940" s="17" t="s">
        <v>196</v>
      </c>
      <c r="C940" s="16">
        <f>C910</f>
        <v>253690.57454545452</v>
      </c>
      <c r="D940" s="16">
        <f>D910</f>
        <v>2536905.7454545451</v>
      </c>
      <c r="E940" s="16">
        <v>0</v>
      </c>
      <c r="F940" s="16">
        <v>0</v>
      </c>
      <c r="G940" s="16">
        <v>0</v>
      </c>
      <c r="H940" s="16">
        <v>0</v>
      </c>
      <c r="I940" s="16">
        <v>0</v>
      </c>
      <c r="J940" s="16">
        <v>0</v>
      </c>
      <c r="K940" s="16">
        <v>0</v>
      </c>
      <c r="L940" s="16">
        <v>0</v>
      </c>
      <c r="M940" s="16">
        <v>0</v>
      </c>
      <c r="N940" s="16">
        <v>0</v>
      </c>
      <c r="O940" s="16">
        <v>0</v>
      </c>
      <c r="P940" s="16">
        <v>0</v>
      </c>
      <c r="Q940" s="16">
        <v>0</v>
      </c>
      <c r="R940" s="16">
        <v>1</v>
      </c>
      <c r="S940" s="16">
        <v>2</v>
      </c>
      <c r="T940" s="16">
        <v>3</v>
      </c>
      <c r="U940" s="16">
        <v>4</v>
      </c>
      <c r="V940" s="16">
        <v>5</v>
      </c>
      <c r="W940" s="16">
        <v>6</v>
      </c>
      <c r="X940" s="16">
        <v>7</v>
      </c>
      <c r="Y940" s="16">
        <v>8</v>
      </c>
      <c r="Z940" s="16">
        <v>9</v>
      </c>
      <c r="AA940" s="16">
        <v>10</v>
      </c>
      <c r="AB940" s="16">
        <v>11</v>
      </c>
      <c r="AC940" s="16">
        <v>12</v>
      </c>
      <c r="AD940" s="16">
        <v>13</v>
      </c>
      <c r="AE940" s="16">
        <v>14</v>
      </c>
      <c r="AF940" s="16">
        <v>15</v>
      </c>
      <c r="AG940" s="5"/>
      <c r="AH940" s="5"/>
      <c r="AI940" s="5"/>
      <c r="AJ940" s="5"/>
      <c r="AK940" s="5"/>
      <c r="AL940" s="5"/>
      <c r="AM940" s="5"/>
      <c r="AN940" s="5"/>
      <c r="AO940" s="5"/>
      <c r="AP940" s="5"/>
    </row>
    <row r="941" spans="2:42" ht="15" x14ac:dyDescent="0.25">
      <c r="B941" s="17" t="s">
        <v>105</v>
      </c>
      <c r="C941" s="16">
        <f>C911</f>
        <v>361309.42545454548</v>
      </c>
      <c r="D941" s="16">
        <f>D911</f>
        <v>3613094.2545454549</v>
      </c>
      <c r="E941" s="16">
        <f t="shared" ref="E941:AF941" si="1653">E128</f>
        <v>0</v>
      </c>
      <c r="F941" s="16">
        <f t="shared" si="1653"/>
        <v>0</v>
      </c>
      <c r="G941" s="16">
        <f t="shared" si="1653"/>
        <v>0</v>
      </c>
      <c r="H941" s="16">
        <f t="shared" si="1653"/>
        <v>0</v>
      </c>
      <c r="I941" s="16">
        <f t="shared" si="1653"/>
        <v>0</v>
      </c>
      <c r="J941" s="16">
        <f t="shared" si="1653"/>
        <v>0</v>
      </c>
      <c r="K941" s="16">
        <f t="shared" si="1653"/>
        <v>0</v>
      </c>
      <c r="L941" s="16">
        <f t="shared" si="1653"/>
        <v>0</v>
      </c>
      <c r="M941" s="16">
        <f t="shared" si="1653"/>
        <v>0</v>
      </c>
      <c r="N941" s="16">
        <f t="shared" si="1653"/>
        <v>0</v>
      </c>
      <c r="O941" s="16">
        <f t="shared" si="1653"/>
        <v>0</v>
      </c>
      <c r="P941" s="16">
        <f t="shared" si="1653"/>
        <v>0</v>
      </c>
      <c r="Q941" s="16">
        <f t="shared" si="1653"/>
        <v>0</v>
      </c>
      <c r="R941" s="16">
        <f t="shared" si="1653"/>
        <v>0</v>
      </c>
      <c r="S941" s="16">
        <f t="shared" si="1653"/>
        <v>0</v>
      </c>
      <c r="T941" s="16">
        <f t="shared" si="1653"/>
        <v>0</v>
      </c>
      <c r="U941" s="16">
        <f t="shared" si="1653"/>
        <v>0</v>
      </c>
      <c r="V941" s="16">
        <f t="shared" si="1653"/>
        <v>0</v>
      </c>
      <c r="W941" s="16">
        <f t="shared" si="1653"/>
        <v>0</v>
      </c>
      <c r="X941" s="16">
        <f t="shared" si="1653"/>
        <v>0</v>
      </c>
      <c r="Y941" s="16">
        <f t="shared" si="1653"/>
        <v>0</v>
      </c>
      <c r="Z941" s="16">
        <f t="shared" si="1653"/>
        <v>0</v>
      </c>
      <c r="AA941" s="16">
        <f t="shared" si="1653"/>
        <v>0</v>
      </c>
      <c r="AB941" s="16">
        <f t="shared" si="1653"/>
        <v>0</v>
      </c>
      <c r="AC941" s="16">
        <f t="shared" si="1653"/>
        <v>0</v>
      </c>
      <c r="AD941" s="16">
        <f t="shared" si="1653"/>
        <v>0</v>
      </c>
      <c r="AE941" s="16">
        <f t="shared" si="1653"/>
        <v>0</v>
      </c>
      <c r="AF941" s="16">
        <f t="shared" si="1653"/>
        <v>0</v>
      </c>
      <c r="AG941" s="5"/>
      <c r="AH941" s="5"/>
      <c r="AI941" s="5"/>
      <c r="AJ941" s="5"/>
      <c r="AK941" s="5"/>
      <c r="AL941" s="5"/>
      <c r="AM941" s="5"/>
      <c r="AN941" s="5"/>
      <c r="AO941" s="5"/>
      <c r="AP941" s="5"/>
    </row>
    <row r="942" spans="2:42" ht="15" x14ac:dyDescent="0.25">
      <c r="B942" s="17" t="s">
        <v>107</v>
      </c>
      <c r="C942" s="16">
        <f t="shared" ref="C942:AF942" si="1654">C924</f>
        <v>0</v>
      </c>
      <c r="D942" s="16">
        <f t="shared" si="1654"/>
        <v>0</v>
      </c>
      <c r="E942" s="16">
        <f t="shared" si="1654"/>
        <v>231125</v>
      </c>
      <c r="F942" s="16">
        <f t="shared" si="1654"/>
        <v>231125</v>
      </c>
      <c r="G942" s="16">
        <f t="shared" si="1654"/>
        <v>231125</v>
      </c>
      <c r="H942" s="16">
        <f t="shared" si="1654"/>
        <v>231125</v>
      </c>
      <c r="I942" s="16">
        <f t="shared" si="1654"/>
        <v>231125</v>
      </c>
      <c r="J942" s="16">
        <f t="shared" si="1654"/>
        <v>231125</v>
      </c>
      <c r="K942" s="16">
        <f t="shared" si="1654"/>
        <v>231125</v>
      </c>
      <c r="L942" s="16">
        <f t="shared" si="1654"/>
        <v>231125</v>
      </c>
      <c r="M942" s="16">
        <f t="shared" si="1654"/>
        <v>231125</v>
      </c>
      <c r="N942" s="16">
        <f t="shared" si="1654"/>
        <v>231125</v>
      </c>
      <c r="O942" s="16">
        <f t="shared" si="1654"/>
        <v>231125</v>
      </c>
      <c r="P942" s="16">
        <f t="shared" si="1654"/>
        <v>231125</v>
      </c>
      <c r="Q942" s="16">
        <f t="shared" si="1654"/>
        <v>231125</v>
      </c>
      <c r="R942" s="16">
        <f t="shared" si="1654"/>
        <v>231125</v>
      </c>
      <c r="S942" s="16">
        <f t="shared" si="1654"/>
        <v>231125</v>
      </c>
      <c r="T942" s="16">
        <f t="shared" si="1654"/>
        <v>231125</v>
      </c>
      <c r="U942" s="16">
        <f t="shared" si="1654"/>
        <v>231125</v>
      </c>
      <c r="V942" s="16">
        <f t="shared" si="1654"/>
        <v>231125</v>
      </c>
      <c r="W942" s="16">
        <f t="shared" si="1654"/>
        <v>231125</v>
      </c>
      <c r="X942" s="16">
        <f t="shared" si="1654"/>
        <v>231125</v>
      </c>
      <c r="Y942" s="16">
        <f t="shared" si="1654"/>
        <v>231125</v>
      </c>
      <c r="Z942" s="16">
        <f t="shared" si="1654"/>
        <v>231125</v>
      </c>
      <c r="AA942" s="16">
        <f t="shared" si="1654"/>
        <v>231125</v>
      </c>
      <c r="AB942" s="16">
        <f t="shared" si="1654"/>
        <v>231125</v>
      </c>
      <c r="AC942" s="16">
        <f t="shared" si="1654"/>
        <v>231125</v>
      </c>
      <c r="AD942" s="16">
        <f t="shared" si="1654"/>
        <v>231125</v>
      </c>
      <c r="AE942" s="16">
        <f t="shared" si="1654"/>
        <v>231125</v>
      </c>
      <c r="AF942" s="16">
        <f t="shared" si="1654"/>
        <v>231125</v>
      </c>
      <c r="AG942" s="5"/>
      <c r="AH942" s="5"/>
      <c r="AI942" s="5"/>
      <c r="AJ942" s="5"/>
      <c r="AK942" s="5"/>
      <c r="AL942" s="5"/>
      <c r="AM942" s="5"/>
      <c r="AN942" s="5"/>
      <c r="AO942" s="5"/>
      <c r="AP942" s="5"/>
    </row>
    <row r="943" spans="2:42" ht="15" x14ac:dyDescent="0.25">
      <c r="B943" s="18" t="s">
        <v>109</v>
      </c>
      <c r="C943" s="19">
        <f>C940+C941+C942</f>
        <v>615000</v>
      </c>
      <c r="D943" s="19">
        <f t="shared" ref="D943:Q943" si="1655">D940+D941+D942</f>
        <v>6150000</v>
      </c>
      <c r="E943" s="19">
        <f t="shared" si="1655"/>
        <v>231125</v>
      </c>
      <c r="F943" s="19">
        <f t="shared" si="1655"/>
        <v>231125</v>
      </c>
      <c r="G943" s="19">
        <f t="shared" si="1655"/>
        <v>231125</v>
      </c>
      <c r="H943" s="19">
        <f t="shared" si="1655"/>
        <v>231125</v>
      </c>
      <c r="I943" s="19">
        <f t="shared" si="1655"/>
        <v>231125</v>
      </c>
      <c r="J943" s="19">
        <f t="shared" si="1655"/>
        <v>231125</v>
      </c>
      <c r="K943" s="19">
        <f t="shared" si="1655"/>
        <v>231125</v>
      </c>
      <c r="L943" s="19">
        <f t="shared" si="1655"/>
        <v>231125</v>
      </c>
      <c r="M943" s="19">
        <f t="shared" si="1655"/>
        <v>231125</v>
      </c>
      <c r="N943" s="19">
        <f t="shared" si="1655"/>
        <v>231125</v>
      </c>
      <c r="O943" s="19">
        <f t="shared" si="1655"/>
        <v>231125</v>
      </c>
      <c r="P943" s="19">
        <f t="shared" si="1655"/>
        <v>231125</v>
      </c>
      <c r="Q943" s="19">
        <f t="shared" si="1655"/>
        <v>231125</v>
      </c>
      <c r="R943" s="19">
        <f t="shared" ref="R943:AF943" si="1656">R940+R941+R942</f>
        <v>231126</v>
      </c>
      <c r="S943" s="19">
        <f t="shared" si="1656"/>
        <v>231127</v>
      </c>
      <c r="T943" s="19">
        <f t="shared" si="1656"/>
        <v>231128</v>
      </c>
      <c r="U943" s="19">
        <f t="shared" si="1656"/>
        <v>231129</v>
      </c>
      <c r="V943" s="19">
        <f t="shared" si="1656"/>
        <v>231130</v>
      </c>
      <c r="W943" s="19">
        <f t="shared" si="1656"/>
        <v>231131</v>
      </c>
      <c r="X943" s="19">
        <f t="shared" si="1656"/>
        <v>231132</v>
      </c>
      <c r="Y943" s="19">
        <f t="shared" si="1656"/>
        <v>231133</v>
      </c>
      <c r="Z943" s="19">
        <f t="shared" si="1656"/>
        <v>231134</v>
      </c>
      <c r="AA943" s="19">
        <f t="shared" si="1656"/>
        <v>231135</v>
      </c>
      <c r="AB943" s="19">
        <f t="shared" si="1656"/>
        <v>231136</v>
      </c>
      <c r="AC943" s="19">
        <f t="shared" si="1656"/>
        <v>231137</v>
      </c>
      <c r="AD943" s="19">
        <f t="shared" si="1656"/>
        <v>231138</v>
      </c>
      <c r="AE943" s="19">
        <f t="shared" si="1656"/>
        <v>231139</v>
      </c>
      <c r="AF943" s="19">
        <f t="shared" si="1656"/>
        <v>231140</v>
      </c>
      <c r="AG943" s="5"/>
      <c r="AH943" s="5"/>
      <c r="AI943" s="5"/>
      <c r="AJ943" s="5"/>
      <c r="AK943" s="5"/>
      <c r="AL943" s="5"/>
      <c r="AM943" s="5"/>
      <c r="AN943" s="5"/>
      <c r="AO943" s="5"/>
      <c r="AP943" s="5"/>
    </row>
    <row r="944" spans="2:42" ht="15" x14ac:dyDescent="0.25">
      <c r="B944" s="17" t="s">
        <v>156</v>
      </c>
      <c r="C944" s="16">
        <f t="shared" ref="C944:AF944" si="1657">C928</f>
        <v>615000</v>
      </c>
      <c r="D944" s="16">
        <f t="shared" si="1657"/>
        <v>6150000</v>
      </c>
      <c r="E944" s="16">
        <f t="shared" si="1657"/>
        <v>0</v>
      </c>
      <c r="F944" s="16">
        <f t="shared" si="1657"/>
        <v>0</v>
      </c>
      <c r="G944" s="16">
        <f t="shared" si="1657"/>
        <v>0</v>
      </c>
      <c r="H944" s="16">
        <f t="shared" si="1657"/>
        <v>0</v>
      </c>
      <c r="I944" s="16">
        <f t="shared" si="1657"/>
        <v>0</v>
      </c>
      <c r="J944" s="16">
        <f t="shared" si="1657"/>
        <v>0</v>
      </c>
      <c r="K944" s="16">
        <f t="shared" si="1657"/>
        <v>0</v>
      </c>
      <c r="L944" s="16">
        <f t="shared" si="1657"/>
        <v>0</v>
      </c>
      <c r="M944" s="16">
        <f t="shared" si="1657"/>
        <v>0</v>
      </c>
      <c r="N944" s="16">
        <f t="shared" si="1657"/>
        <v>0</v>
      </c>
      <c r="O944" s="16">
        <f t="shared" si="1657"/>
        <v>0</v>
      </c>
      <c r="P944" s="16">
        <f t="shared" si="1657"/>
        <v>0</v>
      </c>
      <c r="Q944" s="16">
        <f t="shared" si="1657"/>
        <v>0</v>
      </c>
      <c r="R944" s="16">
        <f t="shared" si="1657"/>
        <v>0</v>
      </c>
      <c r="S944" s="16">
        <f t="shared" si="1657"/>
        <v>0</v>
      </c>
      <c r="T944" s="16">
        <f t="shared" si="1657"/>
        <v>0</v>
      </c>
      <c r="U944" s="16">
        <f t="shared" si="1657"/>
        <v>0</v>
      </c>
      <c r="V944" s="16">
        <f t="shared" si="1657"/>
        <v>0</v>
      </c>
      <c r="W944" s="16">
        <f t="shared" si="1657"/>
        <v>0</v>
      </c>
      <c r="X944" s="16">
        <f t="shared" si="1657"/>
        <v>0</v>
      </c>
      <c r="Y944" s="16">
        <f t="shared" si="1657"/>
        <v>0</v>
      </c>
      <c r="Z944" s="16">
        <f t="shared" si="1657"/>
        <v>0</v>
      </c>
      <c r="AA944" s="16">
        <f t="shared" si="1657"/>
        <v>0</v>
      </c>
      <c r="AB944" s="16">
        <f t="shared" si="1657"/>
        <v>0</v>
      </c>
      <c r="AC944" s="16">
        <f t="shared" si="1657"/>
        <v>0</v>
      </c>
      <c r="AD944" s="16">
        <f t="shared" si="1657"/>
        <v>0</v>
      </c>
      <c r="AE944" s="16">
        <f t="shared" si="1657"/>
        <v>0</v>
      </c>
      <c r="AF944" s="16">
        <f t="shared" si="1657"/>
        <v>0</v>
      </c>
      <c r="AG944" s="5"/>
      <c r="AH944" s="5"/>
      <c r="AI944" s="5"/>
      <c r="AJ944" s="5"/>
      <c r="AK944" s="5"/>
      <c r="AL944" s="5"/>
      <c r="AM944" s="5"/>
      <c r="AN944" s="5"/>
      <c r="AO944" s="5"/>
      <c r="AP944" s="5"/>
    </row>
    <row r="945" spans="2:42" ht="15" x14ac:dyDescent="0.25">
      <c r="B945" s="17" t="s">
        <v>19</v>
      </c>
      <c r="C945" s="16">
        <f t="shared" ref="C945:AF945" si="1658">C929</f>
        <v>0</v>
      </c>
      <c r="D945" s="16">
        <f t="shared" si="1658"/>
        <v>0</v>
      </c>
      <c r="E945" s="16">
        <f t="shared" si="1658"/>
        <v>0</v>
      </c>
      <c r="F945" s="16">
        <f t="shared" si="1658"/>
        <v>0</v>
      </c>
      <c r="G945" s="16">
        <f t="shared" si="1658"/>
        <v>0</v>
      </c>
      <c r="H945" s="16">
        <f t="shared" si="1658"/>
        <v>0</v>
      </c>
      <c r="I945" s="16">
        <f t="shared" si="1658"/>
        <v>0</v>
      </c>
      <c r="J945" s="16">
        <f t="shared" si="1658"/>
        <v>0</v>
      </c>
      <c r="K945" s="16">
        <f t="shared" si="1658"/>
        <v>0</v>
      </c>
      <c r="L945" s="16">
        <f t="shared" si="1658"/>
        <v>0</v>
      </c>
      <c r="M945" s="16">
        <f t="shared" si="1658"/>
        <v>0</v>
      </c>
      <c r="N945" s="16">
        <f t="shared" si="1658"/>
        <v>0</v>
      </c>
      <c r="O945" s="16">
        <f t="shared" si="1658"/>
        <v>0</v>
      </c>
      <c r="P945" s="16">
        <f t="shared" si="1658"/>
        <v>0</v>
      </c>
      <c r="Q945" s="16">
        <f t="shared" si="1658"/>
        <v>0</v>
      </c>
      <c r="R945" s="16">
        <f t="shared" si="1658"/>
        <v>0</v>
      </c>
      <c r="S945" s="16">
        <f t="shared" si="1658"/>
        <v>0</v>
      </c>
      <c r="T945" s="16">
        <f t="shared" si="1658"/>
        <v>0</v>
      </c>
      <c r="U945" s="16">
        <f t="shared" si="1658"/>
        <v>0</v>
      </c>
      <c r="V945" s="16">
        <f t="shared" si="1658"/>
        <v>0</v>
      </c>
      <c r="W945" s="16">
        <f t="shared" si="1658"/>
        <v>0</v>
      </c>
      <c r="X945" s="16">
        <f t="shared" si="1658"/>
        <v>0</v>
      </c>
      <c r="Y945" s="16">
        <f t="shared" si="1658"/>
        <v>0</v>
      </c>
      <c r="Z945" s="16">
        <f t="shared" si="1658"/>
        <v>0</v>
      </c>
      <c r="AA945" s="16">
        <f t="shared" si="1658"/>
        <v>0</v>
      </c>
      <c r="AB945" s="16">
        <f t="shared" si="1658"/>
        <v>0</v>
      </c>
      <c r="AC945" s="16">
        <f t="shared" si="1658"/>
        <v>0</v>
      </c>
      <c r="AD945" s="16">
        <f t="shared" si="1658"/>
        <v>0</v>
      </c>
      <c r="AE945" s="16">
        <f t="shared" si="1658"/>
        <v>0</v>
      </c>
      <c r="AF945" s="16">
        <f t="shared" si="1658"/>
        <v>0</v>
      </c>
      <c r="AG945" s="5"/>
      <c r="AH945" s="5"/>
      <c r="AI945" s="5"/>
      <c r="AJ945" s="5"/>
      <c r="AK945" s="5"/>
      <c r="AL945" s="5"/>
      <c r="AM945" s="5"/>
      <c r="AN945" s="5"/>
      <c r="AO945" s="5"/>
      <c r="AP945" s="5"/>
    </row>
    <row r="946" spans="2:42" ht="15" x14ac:dyDescent="0.25">
      <c r="B946" s="17" t="s">
        <v>117</v>
      </c>
      <c r="C946" s="16">
        <v>0</v>
      </c>
      <c r="D946" s="16">
        <v>0</v>
      </c>
      <c r="E946" s="16">
        <v>0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1</v>
      </c>
      <c r="S946" s="16">
        <v>2</v>
      </c>
      <c r="T946" s="16">
        <v>3</v>
      </c>
      <c r="U946" s="16">
        <v>4</v>
      </c>
      <c r="V946" s="16">
        <v>5</v>
      </c>
      <c r="W946" s="16">
        <v>6</v>
      </c>
      <c r="X946" s="16">
        <v>7</v>
      </c>
      <c r="Y946" s="16">
        <v>8</v>
      </c>
      <c r="Z946" s="16">
        <v>9</v>
      </c>
      <c r="AA946" s="16">
        <v>10</v>
      </c>
      <c r="AB946" s="16">
        <v>11</v>
      </c>
      <c r="AC946" s="16">
        <v>12</v>
      </c>
      <c r="AD946" s="16">
        <v>13</v>
      </c>
      <c r="AE946" s="16">
        <v>14</v>
      </c>
      <c r="AF946" s="16">
        <v>15</v>
      </c>
      <c r="AG946" s="5"/>
      <c r="AH946" s="5"/>
      <c r="AI946" s="5"/>
      <c r="AJ946" s="5"/>
      <c r="AK946" s="5"/>
      <c r="AL946" s="5"/>
      <c r="AM946" s="5"/>
      <c r="AN946" s="5"/>
      <c r="AO946" s="5"/>
      <c r="AP946" s="5"/>
    </row>
    <row r="947" spans="2:42" ht="15" x14ac:dyDescent="0.25">
      <c r="B947" s="17" t="s">
        <v>110</v>
      </c>
      <c r="C947" s="16">
        <f t="shared" ref="C947:AF947" si="1659">C927</f>
        <v>0</v>
      </c>
      <c r="D947" s="16">
        <f t="shared" si="1659"/>
        <v>0</v>
      </c>
      <c r="E947" s="16">
        <f t="shared" si="1659"/>
        <v>62000</v>
      </c>
      <c r="F947" s="16">
        <f t="shared" si="1659"/>
        <v>62000</v>
      </c>
      <c r="G947" s="16">
        <f t="shared" si="1659"/>
        <v>62000</v>
      </c>
      <c r="H947" s="16">
        <f t="shared" si="1659"/>
        <v>62000</v>
      </c>
      <c r="I947" s="16">
        <f t="shared" si="1659"/>
        <v>62000</v>
      </c>
      <c r="J947" s="16">
        <f t="shared" si="1659"/>
        <v>62000</v>
      </c>
      <c r="K947" s="16">
        <f t="shared" si="1659"/>
        <v>62000</v>
      </c>
      <c r="L947" s="16">
        <f t="shared" si="1659"/>
        <v>62000</v>
      </c>
      <c r="M947" s="16">
        <f t="shared" si="1659"/>
        <v>62000</v>
      </c>
      <c r="N947" s="16">
        <f t="shared" si="1659"/>
        <v>62000</v>
      </c>
      <c r="O947" s="16">
        <f t="shared" si="1659"/>
        <v>62000</v>
      </c>
      <c r="P947" s="16">
        <f t="shared" si="1659"/>
        <v>62000</v>
      </c>
      <c r="Q947" s="16">
        <f t="shared" si="1659"/>
        <v>62000</v>
      </c>
      <c r="R947" s="16">
        <f t="shared" si="1659"/>
        <v>62000</v>
      </c>
      <c r="S947" s="16">
        <f t="shared" si="1659"/>
        <v>62000</v>
      </c>
      <c r="T947" s="16">
        <f t="shared" si="1659"/>
        <v>62000</v>
      </c>
      <c r="U947" s="16">
        <f t="shared" si="1659"/>
        <v>62000</v>
      </c>
      <c r="V947" s="16">
        <f t="shared" si="1659"/>
        <v>62000</v>
      </c>
      <c r="W947" s="16">
        <f t="shared" si="1659"/>
        <v>62000</v>
      </c>
      <c r="X947" s="16">
        <f t="shared" si="1659"/>
        <v>62000</v>
      </c>
      <c r="Y947" s="16">
        <f t="shared" si="1659"/>
        <v>62000</v>
      </c>
      <c r="Z947" s="16">
        <f t="shared" si="1659"/>
        <v>62000</v>
      </c>
      <c r="AA947" s="16">
        <f t="shared" si="1659"/>
        <v>62000</v>
      </c>
      <c r="AB947" s="16">
        <f t="shared" si="1659"/>
        <v>62000</v>
      </c>
      <c r="AC947" s="16">
        <f t="shared" si="1659"/>
        <v>62000</v>
      </c>
      <c r="AD947" s="16">
        <f t="shared" si="1659"/>
        <v>62000</v>
      </c>
      <c r="AE947" s="16">
        <f t="shared" si="1659"/>
        <v>62000</v>
      </c>
      <c r="AF947" s="16">
        <f t="shared" si="1659"/>
        <v>62000</v>
      </c>
      <c r="AG947" s="5"/>
      <c r="AH947" s="5"/>
      <c r="AI947" s="5"/>
      <c r="AJ947" s="5"/>
      <c r="AK947" s="5"/>
      <c r="AL947" s="5"/>
      <c r="AM947" s="5"/>
      <c r="AN947" s="5"/>
      <c r="AO947" s="5"/>
      <c r="AP947" s="5"/>
    </row>
    <row r="948" spans="2:42" ht="15" x14ac:dyDescent="0.25">
      <c r="B948" s="17" t="s">
        <v>118</v>
      </c>
      <c r="C948" s="16">
        <f t="shared" ref="C948:AF948" si="1660">C272</f>
        <v>0</v>
      </c>
      <c r="D948" s="16">
        <f t="shared" si="1660"/>
        <v>0</v>
      </c>
      <c r="E948" s="16">
        <f t="shared" si="1660"/>
        <v>32134</v>
      </c>
      <c r="F948" s="16">
        <f t="shared" si="1660"/>
        <v>32134</v>
      </c>
      <c r="G948" s="16">
        <f t="shared" si="1660"/>
        <v>32134</v>
      </c>
      <c r="H948" s="16">
        <f t="shared" si="1660"/>
        <v>32134</v>
      </c>
      <c r="I948" s="16">
        <f t="shared" si="1660"/>
        <v>32134</v>
      </c>
      <c r="J948" s="16">
        <f t="shared" si="1660"/>
        <v>32134</v>
      </c>
      <c r="K948" s="16">
        <f t="shared" si="1660"/>
        <v>32134</v>
      </c>
      <c r="L948" s="16">
        <f t="shared" si="1660"/>
        <v>32134</v>
      </c>
      <c r="M948" s="16">
        <f t="shared" si="1660"/>
        <v>32134</v>
      </c>
      <c r="N948" s="16">
        <f t="shared" si="1660"/>
        <v>32134</v>
      </c>
      <c r="O948" s="16">
        <f t="shared" si="1660"/>
        <v>32134</v>
      </c>
      <c r="P948" s="16">
        <f t="shared" si="1660"/>
        <v>32134</v>
      </c>
      <c r="Q948" s="16">
        <f t="shared" si="1660"/>
        <v>32134</v>
      </c>
      <c r="R948" s="16">
        <f t="shared" si="1660"/>
        <v>32134</v>
      </c>
      <c r="S948" s="16">
        <f t="shared" si="1660"/>
        <v>32134</v>
      </c>
      <c r="T948" s="16">
        <f t="shared" si="1660"/>
        <v>32134</v>
      </c>
      <c r="U948" s="16">
        <f t="shared" si="1660"/>
        <v>32134</v>
      </c>
      <c r="V948" s="16">
        <f t="shared" si="1660"/>
        <v>32134</v>
      </c>
      <c r="W948" s="16">
        <f t="shared" si="1660"/>
        <v>32134</v>
      </c>
      <c r="X948" s="16">
        <f t="shared" si="1660"/>
        <v>32134</v>
      </c>
      <c r="Y948" s="16">
        <f t="shared" si="1660"/>
        <v>32134</v>
      </c>
      <c r="Z948" s="16">
        <f t="shared" si="1660"/>
        <v>32134</v>
      </c>
      <c r="AA948" s="16">
        <f t="shared" si="1660"/>
        <v>32134</v>
      </c>
      <c r="AB948" s="16">
        <f t="shared" si="1660"/>
        <v>32134</v>
      </c>
      <c r="AC948" s="16">
        <f t="shared" si="1660"/>
        <v>32134</v>
      </c>
      <c r="AD948" s="16">
        <f t="shared" si="1660"/>
        <v>32134</v>
      </c>
      <c r="AE948" s="16">
        <f t="shared" si="1660"/>
        <v>32134</v>
      </c>
      <c r="AF948" s="16">
        <f t="shared" si="1660"/>
        <v>32134</v>
      </c>
      <c r="AG948" s="5"/>
      <c r="AH948" s="5"/>
      <c r="AI948" s="5"/>
      <c r="AJ948" s="5"/>
      <c r="AK948" s="5"/>
      <c r="AL948" s="5"/>
      <c r="AM948" s="5"/>
      <c r="AN948" s="5"/>
      <c r="AO948" s="5"/>
      <c r="AP948" s="5"/>
    </row>
    <row r="949" spans="2:42" ht="15" x14ac:dyDescent="0.25">
      <c r="B949" s="18" t="s">
        <v>111</v>
      </c>
      <c r="C949" s="19">
        <f>C944+C945+C946+C947+C948</f>
        <v>615000</v>
      </c>
      <c r="D949" s="19">
        <f t="shared" ref="D949:Q949" si="1661">D944+D945+D946+D947+D948</f>
        <v>6150000</v>
      </c>
      <c r="E949" s="19">
        <f t="shared" si="1661"/>
        <v>94134</v>
      </c>
      <c r="F949" s="19">
        <f t="shared" si="1661"/>
        <v>94134</v>
      </c>
      <c r="G949" s="19">
        <f t="shared" si="1661"/>
        <v>94134</v>
      </c>
      <c r="H949" s="19">
        <f t="shared" si="1661"/>
        <v>94134</v>
      </c>
      <c r="I949" s="19">
        <f t="shared" si="1661"/>
        <v>94134</v>
      </c>
      <c r="J949" s="19">
        <f t="shared" si="1661"/>
        <v>94134</v>
      </c>
      <c r="K949" s="19">
        <f t="shared" si="1661"/>
        <v>94134</v>
      </c>
      <c r="L949" s="19">
        <f t="shared" si="1661"/>
        <v>94134</v>
      </c>
      <c r="M949" s="19">
        <f t="shared" si="1661"/>
        <v>94134</v>
      </c>
      <c r="N949" s="19">
        <f t="shared" si="1661"/>
        <v>94134</v>
      </c>
      <c r="O949" s="19">
        <f t="shared" si="1661"/>
        <v>94134</v>
      </c>
      <c r="P949" s="19">
        <f t="shared" si="1661"/>
        <v>94134</v>
      </c>
      <c r="Q949" s="19">
        <f t="shared" si="1661"/>
        <v>94134</v>
      </c>
      <c r="R949" s="19">
        <f t="shared" ref="R949:AF949" si="1662">R944+R945+R946+R947+R948</f>
        <v>94135</v>
      </c>
      <c r="S949" s="19">
        <f t="shared" si="1662"/>
        <v>94136</v>
      </c>
      <c r="T949" s="19">
        <f t="shared" si="1662"/>
        <v>94137</v>
      </c>
      <c r="U949" s="19">
        <f t="shared" si="1662"/>
        <v>94138</v>
      </c>
      <c r="V949" s="19">
        <f t="shared" si="1662"/>
        <v>94139</v>
      </c>
      <c r="W949" s="19">
        <f t="shared" si="1662"/>
        <v>94140</v>
      </c>
      <c r="X949" s="19">
        <f t="shared" si="1662"/>
        <v>94141</v>
      </c>
      <c r="Y949" s="19">
        <f t="shared" si="1662"/>
        <v>94142</v>
      </c>
      <c r="Z949" s="19">
        <f t="shared" si="1662"/>
        <v>94143</v>
      </c>
      <c r="AA949" s="19">
        <f t="shared" si="1662"/>
        <v>94144</v>
      </c>
      <c r="AB949" s="19">
        <f t="shared" si="1662"/>
        <v>94145</v>
      </c>
      <c r="AC949" s="19">
        <f t="shared" si="1662"/>
        <v>94146</v>
      </c>
      <c r="AD949" s="19">
        <f t="shared" si="1662"/>
        <v>94147</v>
      </c>
      <c r="AE949" s="19">
        <f t="shared" si="1662"/>
        <v>94148</v>
      </c>
      <c r="AF949" s="19">
        <f t="shared" si="1662"/>
        <v>94149</v>
      </c>
      <c r="AG949" s="5"/>
      <c r="AH949" s="5"/>
      <c r="AI949" s="5"/>
      <c r="AJ949" s="5"/>
      <c r="AK949" s="5"/>
      <c r="AL949" s="5"/>
      <c r="AM949" s="5"/>
      <c r="AN949" s="5"/>
      <c r="AO949" s="5"/>
      <c r="AP949" s="5"/>
    </row>
    <row r="950" spans="2:42" ht="15" x14ac:dyDescent="0.25">
      <c r="B950" s="18" t="s">
        <v>120</v>
      </c>
      <c r="C950" s="19">
        <f>C943-C949</f>
        <v>0</v>
      </c>
      <c r="D950" s="19">
        <f t="shared" ref="D950:Q950" si="1663">D943-D949</f>
        <v>0</v>
      </c>
      <c r="E950" s="19">
        <f t="shared" si="1663"/>
        <v>136991</v>
      </c>
      <c r="F950" s="19">
        <f t="shared" si="1663"/>
        <v>136991</v>
      </c>
      <c r="G950" s="19">
        <f t="shared" si="1663"/>
        <v>136991</v>
      </c>
      <c r="H950" s="19">
        <f t="shared" si="1663"/>
        <v>136991</v>
      </c>
      <c r="I950" s="19">
        <f t="shared" si="1663"/>
        <v>136991</v>
      </c>
      <c r="J950" s="19">
        <f t="shared" si="1663"/>
        <v>136991</v>
      </c>
      <c r="K950" s="19">
        <f t="shared" si="1663"/>
        <v>136991</v>
      </c>
      <c r="L950" s="19">
        <f t="shared" si="1663"/>
        <v>136991</v>
      </c>
      <c r="M950" s="19">
        <f t="shared" si="1663"/>
        <v>136991</v>
      </c>
      <c r="N950" s="19">
        <f t="shared" si="1663"/>
        <v>136991</v>
      </c>
      <c r="O950" s="19">
        <f t="shared" si="1663"/>
        <v>136991</v>
      </c>
      <c r="P950" s="19">
        <f t="shared" si="1663"/>
        <v>136991</v>
      </c>
      <c r="Q950" s="19">
        <f t="shared" si="1663"/>
        <v>136991</v>
      </c>
      <c r="R950" s="19">
        <f t="shared" ref="R950:AF950" si="1664">R943-R949</f>
        <v>136991</v>
      </c>
      <c r="S950" s="19">
        <f t="shared" si="1664"/>
        <v>136991</v>
      </c>
      <c r="T950" s="19">
        <f t="shared" si="1664"/>
        <v>136991</v>
      </c>
      <c r="U950" s="19">
        <f t="shared" si="1664"/>
        <v>136991</v>
      </c>
      <c r="V950" s="19">
        <f t="shared" si="1664"/>
        <v>136991</v>
      </c>
      <c r="W950" s="19">
        <f t="shared" si="1664"/>
        <v>136991</v>
      </c>
      <c r="X950" s="19">
        <f t="shared" si="1664"/>
        <v>136991</v>
      </c>
      <c r="Y950" s="19">
        <f t="shared" si="1664"/>
        <v>136991</v>
      </c>
      <c r="Z950" s="19">
        <f t="shared" si="1664"/>
        <v>136991</v>
      </c>
      <c r="AA950" s="19">
        <f t="shared" si="1664"/>
        <v>136991</v>
      </c>
      <c r="AB950" s="19">
        <f t="shared" si="1664"/>
        <v>136991</v>
      </c>
      <c r="AC950" s="19">
        <f t="shared" si="1664"/>
        <v>136991</v>
      </c>
      <c r="AD950" s="19">
        <f t="shared" si="1664"/>
        <v>136991</v>
      </c>
      <c r="AE950" s="19">
        <f t="shared" si="1664"/>
        <v>136991</v>
      </c>
      <c r="AF950" s="19">
        <f t="shared" si="1664"/>
        <v>136991</v>
      </c>
      <c r="AG950" s="5"/>
      <c r="AH950" s="5"/>
      <c r="AI950" s="5"/>
      <c r="AJ950" s="5"/>
      <c r="AK950" s="5"/>
      <c r="AL950" s="5"/>
      <c r="AM950" s="5"/>
      <c r="AN950" s="5"/>
      <c r="AO950" s="5"/>
      <c r="AP950" s="5"/>
    </row>
    <row r="951" spans="2:42" ht="30" x14ac:dyDescent="0.25">
      <c r="B951" s="55" t="s">
        <v>119</v>
      </c>
      <c r="C951" s="53">
        <f>C950</f>
        <v>0</v>
      </c>
      <c r="D951" s="53">
        <f>C951+D950</f>
        <v>0</v>
      </c>
      <c r="E951" s="53">
        <f t="shared" ref="E951:Q951" si="1665">D951+E950</f>
        <v>136991</v>
      </c>
      <c r="F951" s="53">
        <f t="shared" si="1665"/>
        <v>273982</v>
      </c>
      <c r="G951" s="53">
        <f t="shared" si="1665"/>
        <v>410973</v>
      </c>
      <c r="H951" s="53">
        <f t="shared" si="1665"/>
        <v>547964</v>
      </c>
      <c r="I951" s="53">
        <f t="shared" si="1665"/>
        <v>684955</v>
      </c>
      <c r="J951" s="53">
        <f t="shared" si="1665"/>
        <v>821946</v>
      </c>
      <c r="K951" s="53">
        <f t="shared" si="1665"/>
        <v>958937</v>
      </c>
      <c r="L951" s="53">
        <f t="shared" si="1665"/>
        <v>1095928</v>
      </c>
      <c r="M951" s="53">
        <f t="shared" si="1665"/>
        <v>1232919</v>
      </c>
      <c r="N951" s="53">
        <f t="shared" si="1665"/>
        <v>1369910</v>
      </c>
      <c r="O951" s="53">
        <f t="shared" si="1665"/>
        <v>1506901</v>
      </c>
      <c r="P951" s="53">
        <f t="shared" si="1665"/>
        <v>1643892</v>
      </c>
      <c r="Q951" s="53">
        <f t="shared" si="1665"/>
        <v>1780883</v>
      </c>
      <c r="R951" s="53">
        <f t="shared" ref="R951" si="1666">Q951+R950</f>
        <v>1917874</v>
      </c>
      <c r="S951" s="53">
        <f t="shared" ref="S951" si="1667">R951+S950</f>
        <v>2054865</v>
      </c>
      <c r="T951" s="53">
        <f t="shared" ref="T951" si="1668">S951+T950</f>
        <v>2191856</v>
      </c>
      <c r="U951" s="53">
        <f t="shared" ref="U951" si="1669">T951+U950</f>
        <v>2328847</v>
      </c>
      <c r="V951" s="53">
        <f t="shared" ref="V951" si="1670">U951+V950</f>
        <v>2465838</v>
      </c>
      <c r="W951" s="53">
        <f t="shared" ref="W951" si="1671">V951+W950</f>
        <v>2602829</v>
      </c>
      <c r="X951" s="53">
        <f t="shared" ref="X951" si="1672">W951+X950</f>
        <v>2739820</v>
      </c>
      <c r="Y951" s="53">
        <f t="shared" ref="Y951" si="1673">X951+Y950</f>
        <v>2876811</v>
      </c>
      <c r="Z951" s="53">
        <f t="shared" ref="Z951" si="1674">Y951+Z950</f>
        <v>3013802</v>
      </c>
      <c r="AA951" s="53">
        <f t="shared" ref="AA951" si="1675">Z951+AA950</f>
        <v>3150793</v>
      </c>
      <c r="AB951" s="53">
        <f t="shared" ref="AB951" si="1676">AA951+AB950</f>
        <v>3287784</v>
      </c>
      <c r="AC951" s="53">
        <f t="shared" ref="AC951" si="1677">AB951+AC950</f>
        <v>3424775</v>
      </c>
      <c r="AD951" s="53">
        <f t="shared" ref="AD951" si="1678">AC951+AD950</f>
        <v>3561766</v>
      </c>
      <c r="AE951" s="53">
        <f t="shared" ref="AE951" si="1679">AD951+AE950</f>
        <v>3698757</v>
      </c>
      <c r="AF951" s="53">
        <f t="shared" ref="AF951" si="1680">AE951+AF950</f>
        <v>3835748</v>
      </c>
      <c r="AG951" s="5"/>
      <c r="AH951" s="5"/>
      <c r="AI951" s="5"/>
      <c r="AJ951" s="5"/>
      <c r="AK951" s="5"/>
      <c r="AL951" s="5"/>
      <c r="AM951" s="5"/>
      <c r="AN951" s="5"/>
      <c r="AO951" s="5"/>
      <c r="AP951" s="5"/>
    </row>
    <row r="952" spans="2:42" ht="15" x14ac:dyDescent="0.25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</row>
    <row r="953" spans="2:42" ht="15" x14ac:dyDescent="0.25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</row>
    <row r="954" spans="2:42" ht="15" x14ac:dyDescent="0.25">
      <c r="B954" s="5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</row>
    <row r="955" spans="2:42" ht="15" x14ac:dyDescent="0.25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</row>
    <row r="956" spans="2:42" ht="15" x14ac:dyDescent="0.25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</row>
    <row r="957" spans="2:42" ht="15" x14ac:dyDescent="0.25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</row>
    <row r="958" spans="2:42" ht="15" x14ac:dyDescent="0.25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</row>
    <row r="959" spans="2:42" ht="15" x14ac:dyDescent="0.25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</row>
    <row r="960" spans="2:42" ht="15" x14ac:dyDescent="0.25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</row>
    <row r="961" spans="2:42" ht="15" x14ac:dyDescent="0.25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</row>
    <row r="962" spans="2:42" ht="15" x14ac:dyDescent="0.25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</row>
    <row r="963" spans="2:42" ht="15" x14ac:dyDescent="0.25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</row>
    <row r="964" spans="2:42" ht="15" x14ac:dyDescent="0.25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</row>
    <row r="965" spans="2:42" ht="15" x14ac:dyDescent="0.25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</row>
    <row r="966" spans="2:42" ht="15" x14ac:dyDescent="0.25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</row>
    <row r="967" spans="2:42" ht="15" x14ac:dyDescent="0.25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</row>
    <row r="968" spans="2:42" ht="15" x14ac:dyDescent="0.25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</row>
    <row r="969" spans="2:42" ht="15" x14ac:dyDescent="0.25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</row>
    <row r="970" spans="2:42" ht="15" x14ac:dyDescent="0.25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</row>
    <row r="971" spans="2:42" ht="15" x14ac:dyDescent="0.25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</row>
    <row r="972" spans="2:42" ht="15" x14ac:dyDescent="0.25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</row>
    <row r="973" spans="2:42" ht="15" x14ac:dyDescent="0.25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</row>
    <row r="974" spans="2:42" ht="15" x14ac:dyDescent="0.25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</row>
    <row r="975" spans="2:42" ht="15" x14ac:dyDescent="0.25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</row>
    <row r="976" spans="2:42" ht="15" x14ac:dyDescent="0.25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</row>
    <row r="977" spans="2:42" ht="15" x14ac:dyDescent="0.25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</row>
    <row r="978" spans="2:42" ht="15" x14ac:dyDescent="0.25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</row>
    <row r="979" spans="2:42" ht="15" x14ac:dyDescent="0.25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</row>
    <row r="980" spans="2:42" ht="15" x14ac:dyDescent="0.25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</row>
    <row r="981" spans="2:42" ht="15" x14ac:dyDescent="0.25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</row>
    <row r="982" spans="2:42" ht="15" x14ac:dyDescent="0.25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</row>
    <row r="983" spans="2:42" ht="15" x14ac:dyDescent="0.25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</row>
    <row r="984" spans="2:42" ht="15" x14ac:dyDescent="0.25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</row>
    <row r="985" spans="2:42" ht="15" x14ac:dyDescent="0.25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</row>
    <row r="986" spans="2:42" ht="15" x14ac:dyDescent="0.25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</row>
    <row r="987" spans="2:42" ht="15" x14ac:dyDescent="0.25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</row>
    <row r="988" spans="2:42" ht="15" x14ac:dyDescent="0.25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</row>
    <row r="989" spans="2:42" ht="15" x14ac:dyDescent="0.25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</row>
    <row r="990" spans="2:42" ht="15" x14ac:dyDescent="0.25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</row>
    <row r="991" spans="2:42" ht="15" x14ac:dyDescent="0.25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</row>
    <row r="992" spans="2:42" ht="15" x14ac:dyDescent="0.25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</row>
    <row r="993" spans="2:42" ht="15" x14ac:dyDescent="0.25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</row>
    <row r="994" spans="2:42" ht="15" x14ac:dyDescent="0.25"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</row>
    <row r="995" spans="2:42" ht="15" x14ac:dyDescent="0.25"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</row>
    <row r="996" spans="2:42" ht="15" x14ac:dyDescent="0.25"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</row>
    <row r="997" spans="2:42" ht="15" x14ac:dyDescent="0.25"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</row>
    <row r="998" spans="2:42" ht="15" x14ac:dyDescent="0.25"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</row>
    <row r="999" spans="2:42" ht="15" x14ac:dyDescent="0.25"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</row>
    <row r="1000" spans="2:42" ht="15" x14ac:dyDescent="0.25"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</row>
    <row r="1001" spans="2:42" ht="15" x14ac:dyDescent="0.25"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</row>
    <row r="1002" spans="2:42" ht="15" x14ac:dyDescent="0.25"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</row>
    <row r="1003" spans="2:42" ht="15" x14ac:dyDescent="0.25"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</row>
    <row r="1004" spans="2:42" ht="15" x14ac:dyDescent="0.25"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</row>
    <row r="1005" spans="2:42" ht="15" x14ac:dyDescent="0.25"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</row>
    <row r="1006" spans="2:42" ht="15" x14ac:dyDescent="0.25"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</row>
    <row r="1007" spans="2:42" ht="15" x14ac:dyDescent="0.25"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</row>
    <row r="1008" spans="2:42" ht="15" x14ac:dyDescent="0.25"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</row>
    <row r="1009" spans="2:42" ht="15" x14ac:dyDescent="0.25"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</row>
    <row r="1010" spans="2:42" ht="15" x14ac:dyDescent="0.25"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</row>
    <row r="1011" spans="2:42" ht="15" x14ac:dyDescent="0.25"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</row>
    <row r="1012" spans="2:42" ht="15" x14ac:dyDescent="0.25"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</row>
    <row r="1013" spans="2:42" ht="15" x14ac:dyDescent="0.25"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</row>
    <row r="1014" spans="2:42" ht="15" x14ac:dyDescent="0.25"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</row>
    <row r="1015" spans="2:42" ht="15" x14ac:dyDescent="0.25"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</row>
    <row r="1016" spans="2:42" ht="15" x14ac:dyDescent="0.25"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</row>
    <row r="1017" spans="2:42" ht="15" x14ac:dyDescent="0.25"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</row>
    <row r="1018" spans="2:42" ht="15" x14ac:dyDescent="0.25"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</row>
    <row r="1019" spans="2:42" ht="15" x14ac:dyDescent="0.25"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</row>
    <row r="1020" spans="2:42" ht="15" x14ac:dyDescent="0.25"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</row>
    <row r="1021" spans="2:42" ht="15" x14ac:dyDescent="0.25"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</row>
    <row r="1022" spans="2:42" ht="15" x14ac:dyDescent="0.25"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</row>
    <row r="1023" spans="2:42" ht="15" x14ac:dyDescent="0.25"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</row>
    <row r="1024" spans="2:42" ht="15" x14ac:dyDescent="0.25"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</row>
    <row r="1025" spans="2:42" ht="15" x14ac:dyDescent="0.25"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</row>
    <row r="1026" spans="2:42" ht="15" x14ac:dyDescent="0.25"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</row>
    <row r="1027" spans="2:42" ht="15" x14ac:dyDescent="0.25"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</row>
    <row r="1028" spans="2:42" ht="15" x14ac:dyDescent="0.25"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</row>
    <row r="1029" spans="2:42" ht="15" x14ac:dyDescent="0.25"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</row>
    <row r="1030" spans="2:42" ht="15" x14ac:dyDescent="0.25"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</row>
  </sheetData>
  <pageMargins left="0.7" right="0.7" top="0.75" bottom="0.75" header="0.3" footer="0.3"/>
  <ignoredErrors>
    <ignoredError sqref="C157:Q157 C169:Q179 C342:Q357 C621:Q622 C606:Q606 C624:Q644 C623:D623 F623 H623:Q623 C216:Q226 C233:Q241 C248:Q256 C263:Q271 C431:Q446 C462:Q477 C491:Q506 C520:Q535 C734:Q756 C773:Q797 C160:Q160 C204:Q207 D386:Q386 C154:Q154 C415:Q422 C709:Q719 C810:Q842 C847:Q879 C309:M309 C33:AF37 R216:AF224 R157:AF215 R225:AF304 R306:AF333 R335:AF362 R364:AF393 R395:AF422 R424:AF451 R453:AF482 R484:AF511 R513:AF540 R542:AF579 R581:AF616 R618:AF653 R655:AF882 R884:AF896" formula="1"/>
    <ignoredError sqref="E130:H130 Q131:W131 Q130:Y130 N130:P130 Z130:AC130 AD130:AF130 I130:M1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86"/>
  <sheetViews>
    <sheetView topLeftCell="A241" zoomScale="80" zoomScaleNormal="80" workbookViewId="0">
      <selection activeCell="J255" sqref="J254:J255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50" ht="5.0999999999999996" customHeight="1" x14ac:dyDescent="0.2"/>
    <row r="2" spans="2:50" ht="15" x14ac:dyDescent="0.25">
      <c r="B2" s="4" t="s">
        <v>193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2:50" ht="1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2:50" ht="30" x14ac:dyDescent="0.25">
      <c r="B4" s="42" t="s">
        <v>135</v>
      </c>
      <c r="C4" s="7" t="str">
        <f>założenia!C17</f>
        <v>Rok n
2015</v>
      </c>
      <c r="D4" s="7" t="str">
        <f>założenia!D17</f>
        <v>Rok n+1
2016</v>
      </c>
      <c r="E4" s="7" t="str">
        <f>założenia!E17</f>
        <v>Rok n+2
2017</v>
      </c>
      <c r="F4" s="7" t="str">
        <f>założenia!F17</f>
        <v>Rok n+3
2018</v>
      </c>
      <c r="G4" s="7" t="str">
        <f>założenia!G17</f>
        <v>Rok n+4
2019</v>
      </c>
      <c r="H4" s="7" t="str">
        <f>założenia!H17</f>
        <v>Rok n+5
2020</v>
      </c>
      <c r="I4" s="7" t="str">
        <f>założenia!I17</f>
        <v>Rok n+6
2021</v>
      </c>
      <c r="J4" s="7" t="str">
        <f>założenia!J17</f>
        <v>Rok n+7
2022</v>
      </c>
      <c r="K4" s="7" t="str">
        <f>założenia!K17</f>
        <v>Rok n+8
2023</v>
      </c>
      <c r="L4" s="7" t="str">
        <f>założenia!L17</f>
        <v>Rok n+9
2024</v>
      </c>
      <c r="M4" s="7" t="str">
        <f>założenia!M17</f>
        <v>Rok n+10
2025</v>
      </c>
      <c r="N4" s="7" t="str">
        <f>założenia!N17</f>
        <v>Rok n+11
2026</v>
      </c>
      <c r="O4" s="7" t="str">
        <f>założenia!O17</f>
        <v>Rok n+12
2027</v>
      </c>
      <c r="P4" s="7" t="str">
        <f>założenia!P17</f>
        <v>Rok n+13
2028</v>
      </c>
      <c r="Q4" s="7" t="str">
        <f>założenia!Q17</f>
        <v>Rok n+14
2029</v>
      </c>
      <c r="R4" s="7" t="str">
        <f>założenia!R17</f>
        <v>Rok n+15
2030</v>
      </c>
      <c r="S4" s="7" t="str">
        <f>założenia!S17</f>
        <v>Rok n+16
2031</v>
      </c>
      <c r="T4" s="7" t="str">
        <f>założenia!T17</f>
        <v>Rok n+17
2032</v>
      </c>
      <c r="U4" s="7" t="str">
        <f>założenia!U17</f>
        <v>Rok n+18
2033</v>
      </c>
      <c r="V4" s="7" t="str">
        <f>założenia!V17</f>
        <v>Rok n+19
2034</v>
      </c>
      <c r="W4" s="7" t="str">
        <f>założenia!W17</f>
        <v>Rok n+20
2035</v>
      </c>
      <c r="X4" s="7" t="str">
        <f>założenia!X17</f>
        <v>Rok n+21
2036</v>
      </c>
      <c r="Y4" s="7" t="str">
        <f>założenia!Y17</f>
        <v>Rok n+22
2037</v>
      </c>
      <c r="Z4" s="7" t="str">
        <f>założenia!Z17</f>
        <v>Rok n+23
2038</v>
      </c>
      <c r="AA4" s="7" t="str">
        <f>założenia!AA17</f>
        <v>Rok n+24
2039</v>
      </c>
      <c r="AB4" s="7" t="str">
        <f>założenia!AB17</f>
        <v>Rok n+25
2040</v>
      </c>
      <c r="AC4" s="7" t="str">
        <f>założenia!AC17</f>
        <v>Rok n+26
2041</v>
      </c>
      <c r="AD4" s="7" t="str">
        <f>założenia!AD17</f>
        <v>Rok n+27
2042</v>
      </c>
      <c r="AE4" s="7" t="str">
        <f>założenia!AE17</f>
        <v>Rok n+28
2043</v>
      </c>
      <c r="AF4" s="7" t="str">
        <f>założenia!AF17</f>
        <v>Rok n+29
2044</v>
      </c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2:50" ht="15" x14ac:dyDescent="0.25">
      <c r="B5" s="23" t="s">
        <v>131</v>
      </c>
      <c r="C5" s="19">
        <f>obliczenia!C37</f>
        <v>0</v>
      </c>
      <c r="D5" s="19">
        <f>obliczenia!D37</f>
        <v>0</v>
      </c>
      <c r="E5" s="19">
        <f>obliczenia!E37</f>
        <v>0</v>
      </c>
      <c r="F5" s="19">
        <f>obliczenia!F37</f>
        <v>0</v>
      </c>
      <c r="G5" s="19">
        <f>obliczenia!G37</f>
        <v>0</v>
      </c>
      <c r="H5" s="19">
        <f>obliczenia!H37</f>
        <v>0</v>
      </c>
      <c r="I5" s="19">
        <f>obliczenia!I37</f>
        <v>0</v>
      </c>
      <c r="J5" s="19">
        <f>obliczenia!J37</f>
        <v>0</v>
      </c>
      <c r="K5" s="19">
        <f>obliczenia!K37</f>
        <v>0</v>
      </c>
      <c r="L5" s="19">
        <f>obliczenia!L37</f>
        <v>0</v>
      </c>
      <c r="M5" s="19">
        <f>obliczenia!M37</f>
        <v>0</v>
      </c>
      <c r="N5" s="19">
        <f>obliczenia!N37</f>
        <v>0</v>
      </c>
      <c r="O5" s="19">
        <f>obliczenia!O37</f>
        <v>0</v>
      </c>
      <c r="P5" s="19">
        <f>obliczenia!P37</f>
        <v>0</v>
      </c>
      <c r="Q5" s="19">
        <f>obliczenia!Q37</f>
        <v>0</v>
      </c>
      <c r="R5" s="19">
        <f>obliczenia!R37</f>
        <v>0</v>
      </c>
      <c r="S5" s="19">
        <f>obliczenia!S37</f>
        <v>0</v>
      </c>
      <c r="T5" s="19">
        <f>obliczenia!T37</f>
        <v>0</v>
      </c>
      <c r="U5" s="19">
        <f>obliczenia!U37</f>
        <v>0</v>
      </c>
      <c r="V5" s="19">
        <f>obliczenia!V37</f>
        <v>0</v>
      </c>
      <c r="W5" s="19">
        <f>obliczenia!W37</f>
        <v>0</v>
      </c>
      <c r="X5" s="19">
        <f>obliczenia!X37</f>
        <v>0</v>
      </c>
      <c r="Y5" s="19">
        <f>obliczenia!Y37</f>
        <v>0</v>
      </c>
      <c r="Z5" s="19">
        <f>obliczenia!Z37</f>
        <v>0</v>
      </c>
      <c r="AA5" s="19">
        <f>obliczenia!AA37</f>
        <v>0</v>
      </c>
      <c r="AB5" s="19">
        <f>obliczenia!AB37</f>
        <v>0</v>
      </c>
      <c r="AC5" s="19">
        <f>obliczenia!AC37</f>
        <v>0</v>
      </c>
      <c r="AD5" s="19">
        <f>obliczenia!AD37</f>
        <v>0</v>
      </c>
      <c r="AE5" s="19">
        <f>obliczenia!AE37</f>
        <v>0</v>
      </c>
      <c r="AF5" s="19">
        <f>obliczenia!AF37</f>
        <v>0</v>
      </c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2:50" ht="12.7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2:50" ht="15" x14ac:dyDescent="0.25">
      <c r="B7" s="4" t="s">
        <v>230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2:50" ht="15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2:50" ht="30" x14ac:dyDescent="0.25">
      <c r="B9" s="42" t="s">
        <v>135</v>
      </c>
      <c r="C9" s="7" t="str">
        <f>założenia!C17</f>
        <v>Rok n
2015</v>
      </c>
      <c r="D9" s="7" t="str">
        <f>założenia!D17</f>
        <v>Rok n+1
2016</v>
      </c>
      <c r="E9" s="7" t="str">
        <f>założenia!E17</f>
        <v>Rok n+2
2017</v>
      </c>
      <c r="F9" s="7" t="str">
        <f>założenia!F17</f>
        <v>Rok n+3
2018</v>
      </c>
      <c r="G9" s="7" t="str">
        <f>założenia!G17</f>
        <v>Rok n+4
2019</v>
      </c>
      <c r="H9" s="7" t="str">
        <f>założenia!H17</f>
        <v>Rok n+5
2020</v>
      </c>
      <c r="I9" s="7" t="str">
        <f>założenia!I17</f>
        <v>Rok n+6
2021</v>
      </c>
      <c r="J9" s="7" t="str">
        <f>założenia!J17</f>
        <v>Rok n+7
2022</v>
      </c>
      <c r="K9" s="7" t="str">
        <f>założenia!K17</f>
        <v>Rok n+8
2023</v>
      </c>
      <c r="L9" s="7" t="str">
        <f>założenia!L17</f>
        <v>Rok n+9
2024</v>
      </c>
      <c r="M9" s="7" t="str">
        <f>założenia!M17</f>
        <v>Rok n+10
2025</v>
      </c>
      <c r="N9" s="7" t="str">
        <f>założenia!N17</f>
        <v>Rok n+11
2026</v>
      </c>
      <c r="O9" s="7" t="str">
        <f>założenia!O17</f>
        <v>Rok n+12
2027</v>
      </c>
      <c r="P9" s="7" t="str">
        <f>założenia!P17</f>
        <v>Rok n+13
2028</v>
      </c>
      <c r="Q9" s="7" t="str">
        <f>założenia!Q17</f>
        <v>Rok n+14
2029</v>
      </c>
      <c r="R9" s="7" t="str">
        <f>założenia!R17</f>
        <v>Rok n+15
2030</v>
      </c>
      <c r="S9" s="7" t="str">
        <f>założenia!S17</f>
        <v>Rok n+16
2031</v>
      </c>
      <c r="T9" s="7" t="str">
        <f>założenia!T17</f>
        <v>Rok n+17
2032</v>
      </c>
      <c r="U9" s="7" t="str">
        <f>założenia!U17</f>
        <v>Rok n+18
2033</v>
      </c>
      <c r="V9" s="7" t="str">
        <f>założenia!V17</f>
        <v>Rok n+19
2034</v>
      </c>
      <c r="W9" s="7" t="str">
        <f>założenia!W17</f>
        <v>Rok n+20
2035</v>
      </c>
      <c r="X9" s="7" t="str">
        <f>założenia!X17</f>
        <v>Rok n+21
2036</v>
      </c>
      <c r="Y9" s="7" t="str">
        <f>założenia!Y17</f>
        <v>Rok n+22
2037</v>
      </c>
      <c r="Z9" s="7" t="str">
        <f>założenia!Z17</f>
        <v>Rok n+23
2038</v>
      </c>
      <c r="AA9" s="7" t="str">
        <f>założenia!AA17</f>
        <v>Rok n+24
2039</v>
      </c>
      <c r="AB9" s="7" t="str">
        <f>założenia!AB17</f>
        <v>Rok n+25
2040</v>
      </c>
      <c r="AC9" s="7" t="str">
        <f>założenia!AC17</f>
        <v>Rok n+26
2041</v>
      </c>
      <c r="AD9" s="7" t="str">
        <f>założenia!AD17</f>
        <v>Rok n+27
2042</v>
      </c>
      <c r="AE9" s="7" t="str">
        <f>założenia!AE17</f>
        <v>Rok n+28
2043</v>
      </c>
      <c r="AF9" s="7" t="str">
        <f>założenia!AF17</f>
        <v>Rok n+29
2044</v>
      </c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2:50" ht="15" x14ac:dyDescent="0.25">
      <c r="B10" s="23" t="s">
        <v>131</v>
      </c>
      <c r="C10" s="19">
        <f>obliczenia!C52</f>
        <v>0</v>
      </c>
      <c r="D10" s="19">
        <f>obliczenia!D52</f>
        <v>0</v>
      </c>
      <c r="E10" s="19">
        <f>obliczenia!E52</f>
        <v>231125</v>
      </c>
      <c r="F10" s="19">
        <f>obliczenia!F52</f>
        <v>231125</v>
      </c>
      <c r="G10" s="19">
        <f>obliczenia!G52</f>
        <v>231125</v>
      </c>
      <c r="H10" s="19">
        <f>obliczenia!H52</f>
        <v>231125</v>
      </c>
      <c r="I10" s="19">
        <f>obliczenia!I52</f>
        <v>231125</v>
      </c>
      <c r="J10" s="19">
        <f>obliczenia!J52</f>
        <v>231125</v>
      </c>
      <c r="K10" s="19">
        <f>obliczenia!K52</f>
        <v>231125</v>
      </c>
      <c r="L10" s="19">
        <f>obliczenia!L52</f>
        <v>231125</v>
      </c>
      <c r="M10" s="19">
        <f>obliczenia!M52</f>
        <v>231125</v>
      </c>
      <c r="N10" s="19">
        <f>obliczenia!N52</f>
        <v>231125</v>
      </c>
      <c r="O10" s="19">
        <f>obliczenia!O52</f>
        <v>231125</v>
      </c>
      <c r="P10" s="19">
        <f>obliczenia!P52</f>
        <v>231125</v>
      </c>
      <c r="Q10" s="19">
        <f>obliczenia!Q52</f>
        <v>231125</v>
      </c>
      <c r="R10" s="19">
        <f>obliczenia!R52</f>
        <v>231125</v>
      </c>
      <c r="S10" s="19">
        <f>obliczenia!S52</f>
        <v>231125</v>
      </c>
      <c r="T10" s="19">
        <f>obliczenia!T52</f>
        <v>231125</v>
      </c>
      <c r="U10" s="19">
        <f>obliczenia!U52</f>
        <v>231125</v>
      </c>
      <c r="V10" s="19">
        <f>obliczenia!V52</f>
        <v>231125</v>
      </c>
      <c r="W10" s="19">
        <f>obliczenia!W52</f>
        <v>231125</v>
      </c>
      <c r="X10" s="19">
        <f>obliczenia!X52</f>
        <v>231125</v>
      </c>
      <c r="Y10" s="19">
        <f>obliczenia!Y52</f>
        <v>231125</v>
      </c>
      <c r="Z10" s="19">
        <f>obliczenia!Z52</f>
        <v>231125</v>
      </c>
      <c r="AA10" s="19">
        <f>obliczenia!AA52</f>
        <v>231125</v>
      </c>
      <c r="AB10" s="19">
        <f>obliczenia!AB52</f>
        <v>231125</v>
      </c>
      <c r="AC10" s="19">
        <f>obliczenia!AC52</f>
        <v>231125</v>
      </c>
      <c r="AD10" s="19">
        <f>obliczenia!AD52</f>
        <v>231125</v>
      </c>
      <c r="AE10" s="19">
        <f>obliczenia!AE52</f>
        <v>231125</v>
      </c>
      <c r="AF10" s="19">
        <f>obliczenia!AF52</f>
        <v>231125</v>
      </c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2:50" ht="15" x14ac:dyDescent="0.25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2:50" ht="15" x14ac:dyDescent="0.25">
      <c r="B12" s="4" t="s">
        <v>231</v>
      </c>
      <c r="C12" s="5"/>
      <c r="D12" s="5"/>
      <c r="E12" s="2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2:50" ht="1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2:50" ht="30" x14ac:dyDescent="0.25">
      <c r="B14" s="42" t="s">
        <v>135</v>
      </c>
      <c r="C14" s="7" t="str">
        <f>założenia!C17</f>
        <v>Rok n
2015</v>
      </c>
      <c r="D14" s="7" t="str">
        <f>założenia!D17</f>
        <v>Rok n+1
2016</v>
      </c>
      <c r="E14" s="7" t="str">
        <f>założenia!E17</f>
        <v>Rok n+2
2017</v>
      </c>
      <c r="F14" s="7" t="str">
        <f>założenia!F17</f>
        <v>Rok n+3
2018</v>
      </c>
      <c r="G14" s="7" t="str">
        <f>założenia!G17</f>
        <v>Rok n+4
2019</v>
      </c>
      <c r="H14" s="7" t="str">
        <f>założenia!H17</f>
        <v>Rok n+5
2020</v>
      </c>
      <c r="I14" s="7" t="str">
        <f>założenia!I17</f>
        <v>Rok n+6
2021</v>
      </c>
      <c r="J14" s="7" t="str">
        <f>założenia!J17</f>
        <v>Rok n+7
2022</v>
      </c>
      <c r="K14" s="7" t="str">
        <f>założenia!K17</f>
        <v>Rok n+8
2023</v>
      </c>
      <c r="L14" s="7" t="str">
        <f>założenia!L17</f>
        <v>Rok n+9
2024</v>
      </c>
      <c r="M14" s="7" t="str">
        <f>założenia!M17</f>
        <v>Rok n+10
2025</v>
      </c>
      <c r="N14" s="7" t="str">
        <f>założenia!N17</f>
        <v>Rok n+11
2026</v>
      </c>
      <c r="O14" s="7" t="str">
        <f>założenia!O17</f>
        <v>Rok n+12
2027</v>
      </c>
      <c r="P14" s="7" t="str">
        <f>założenia!P17</f>
        <v>Rok n+13
2028</v>
      </c>
      <c r="Q14" s="7" t="str">
        <f>założenia!Q17</f>
        <v>Rok n+14
2029</v>
      </c>
      <c r="R14" s="7" t="str">
        <f>założenia!R17</f>
        <v>Rok n+15
2030</v>
      </c>
      <c r="S14" s="7" t="str">
        <f>założenia!S17</f>
        <v>Rok n+16
2031</v>
      </c>
      <c r="T14" s="7" t="str">
        <f>założenia!T17</f>
        <v>Rok n+17
2032</v>
      </c>
      <c r="U14" s="7" t="str">
        <f>założenia!U17</f>
        <v>Rok n+18
2033</v>
      </c>
      <c r="V14" s="7" t="str">
        <f>założenia!V17</f>
        <v>Rok n+19
2034</v>
      </c>
      <c r="W14" s="7" t="str">
        <f>założenia!W17</f>
        <v>Rok n+20
2035</v>
      </c>
      <c r="X14" s="7" t="str">
        <f>założenia!X17</f>
        <v>Rok n+21
2036</v>
      </c>
      <c r="Y14" s="7" t="str">
        <f>założenia!Y17</f>
        <v>Rok n+22
2037</v>
      </c>
      <c r="Z14" s="7" t="str">
        <f>założenia!Z17</f>
        <v>Rok n+23
2038</v>
      </c>
      <c r="AA14" s="7" t="str">
        <f>założenia!AA17</f>
        <v>Rok n+24
2039</v>
      </c>
      <c r="AB14" s="7" t="str">
        <f>założenia!AB17</f>
        <v>Rok n+25
2040</v>
      </c>
      <c r="AC14" s="7" t="str">
        <f>założenia!AC17</f>
        <v>Rok n+26
2041</v>
      </c>
      <c r="AD14" s="7" t="str">
        <f>założenia!AD17</f>
        <v>Rok n+27
2042</v>
      </c>
      <c r="AE14" s="7" t="str">
        <f>założenia!AE17</f>
        <v>Rok n+28
2043</v>
      </c>
      <c r="AF14" s="7" t="str">
        <f>założenia!AF17</f>
        <v>Rok n+29
2044</v>
      </c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2:50" ht="15" x14ac:dyDescent="0.25">
      <c r="B15" s="17" t="s">
        <v>11</v>
      </c>
      <c r="C15" s="16">
        <f>obliczenia!C73</f>
        <v>0</v>
      </c>
      <c r="D15" s="16">
        <f>obliczenia!D73</f>
        <v>0</v>
      </c>
      <c r="E15" s="16">
        <f>obliczenia!E73</f>
        <v>0</v>
      </c>
      <c r="F15" s="16">
        <f>obliczenia!F73</f>
        <v>0</v>
      </c>
      <c r="G15" s="16">
        <f>obliczenia!G73</f>
        <v>0</v>
      </c>
      <c r="H15" s="16">
        <f>obliczenia!H73</f>
        <v>0</v>
      </c>
      <c r="I15" s="16">
        <f>obliczenia!I73</f>
        <v>0</v>
      </c>
      <c r="J15" s="16">
        <f>obliczenia!J73</f>
        <v>0</v>
      </c>
      <c r="K15" s="16">
        <f>obliczenia!K73</f>
        <v>0</v>
      </c>
      <c r="L15" s="16">
        <f>obliczenia!L73</f>
        <v>0</v>
      </c>
      <c r="M15" s="16">
        <f>obliczenia!M73</f>
        <v>0</v>
      </c>
      <c r="N15" s="16">
        <f>obliczenia!N73</f>
        <v>0</v>
      </c>
      <c r="O15" s="16">
        <f>obliczenia!O73</f>
        <v>0</v>
      </c>
      <c r="P15" s="16">
        <f>obliczenia!P73</f>
        <v>0</v>
      </c>
      <c r="Q15" s="16">
        <f>obliczenia!Q73</f>
        <v>0</v>
      </c>
      <c r="R15" s="16">
        <f>obliczenia!R73</f>
        <v>0</v>
      </c>
      <c r="S15" s="16">
        <f>obliczenia!S73</f>
        <v>0</v>
      </c>
      <c r="T15" s="16">
        <f>obliczenia!T73</f>
        <v>0</v>
      </c>
      <c r="U15" s="16">
        <f>obliczenia!U73</f>
        <v>0</v>
      </c>
      <c r="V15" s="16">
        <f>obliczenia!V73</f>
        <v>0</v>
      </c>
      <c r="W15" s="16">
        <f>obliczenia!W73</f>
        <v>0</v>
      </c>
      <c r="X15" s="16">
        <f>obliczenia!X73</f>
        <v>0</v>
      </c>
      <c r="Y15" s="16">
        <f>obliczenia!Y73</f>
        <v>0</v>
      </c>
      <c r="Z15" s="16">
        <f>obliczenia!Z73</f>
        <v>0</v>
      </c>
      <c r="AA15" s="16">
        <f>obliczenia!AA73</f>
        <v>0</v>
      </c>
      <c r="AB15" s="16">
        <f>obliczenia!AB73</f>
        <v>0</v>
      </c>
      <c r="AC15" s="16">
        <f>obliczenia!AC73</f>
        <v>0</v>
      </c>
      <c r="AD15" s="16">
        <f>obliczenia!AD73</f>
        <v>0</v>
      </c>
      <c r="AE15" s="16">
        <f>obliczenia!AE73</f>
        <v>0</v>
      </c>
      <c r="AF15" s="16">
        <f>obliczenia!AF73</f>
        <v>0</v>
      </c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2:50" ht="15" x14ac:dyDescent="0.25">
      <c r="B16" s="17" t="s">
        <v>12</v>
      </c>
      <c r="C16" s="16">
        <f>obliczenia!C74</f>
        <v>0</v>
      </c>
      <c r="D16" s="16">
        <f>obliczenia!D74</f>
        <v>0</v>
      </c>
      <c r="E16" s="16">
        <f>obliczenia!E74</f>
        <v>0</v>
      </c>
      <c r="F16" s="16">
        <f>obliczenia!F74</f>
        <v>0</v>
      </c>
      <c r="G16" s="16">
        <f>obliczenia!G74</f>
        <v>0</v>
      </c>
      <c r="H16" s="16">
        <f>obliczenia!H74</f>
        <v>0</v>
      </c>
      <c r="I16" s="16">
        <f>obliczenia!I74</f>
        <v>0</v>
      </c>
      <c r="J16" s="16">
        <f>obliczenia!J74</f>
        <v>0</v>
      </c>
      <c r="K16" s="16">
        <f>obliczenia!K74</f>
        <v>0</v>
      </c>
      <c r="L16" s="16">
        <f>obliczenia!L74</f>
        <v>0</v>
      </c>
      <c r="M16" s="16">
        <f>obliczenia!M74</f>
        <v>0</v>
      </c>
      <c r="N16" s="16">
        <f>obliczenia!N74</f>
        <v>0</v>
      </c>
      <c r="O16" s="16">
        <f>obliczenia!O74</f>
        <v>0</v>
      </c>
      <c r="P16" s="16">
        <f>obliczenia!P74</f>
        <v>0</v>
      </c>
      <c r="Q16" s="16">
        <f>obliczenia!Q74</f>
        <v>0</v>
      </c>
      <c r="R16" s="16">
        <f>obliczenia!R74</f>
        <v>0</v>
      </c>
      <c r="S16" s="16">
        <f>obliczenia!S74</f>
        <v>0</v>
      </c>
      <c r="T16" s="16">
        <f>obliczenia!T74</f>
        <v>0</v>
      </c>
      <c r="U16" s="16">
        <f>obliczenia!U74</f>
        <v>0</v>
      </c>
      <c r="V16" s="16">
        <f>obliczenia!V74</f>
        <v>0</v>
      </c>
      <c r="W16" s="16">
        <f>obliczenia!W74</f>
        <v>0</v>
      </c>
      <c r="X16" s="16">
        <f>obliczenia!X74</f>
        <v>0</v>
      </c>
      <c r="Y16" s="16">
        <f>obliczenia!Y74</f>
        <v>0</v>
      </c>
      <c r="Z16" s="16">
        <f>obliczenia!Z74</f>
        <v>0</v>
      </c>
      <c r="AA16" s="16">
        <f>obliczenia!AA74</f>
        <v>0</v>
      </c>
      <c r="AB16" s="16">
        <f>obliczenia!AB74</f>
        <v>0</v>
      </c>
      <c r="AC16" s="16">
        <f>obliczenia!AC74</f>
        <v>0</v>
      </c>
      <c r="AD16" s="16">
        <f>obliczenia!AD74</f>
        <v>0</v>
      </c>
      <c r="AE16" s="16">
        <f>obliczenia!AE74</f>
        <v>0</v>
      </c>
      <c r="AF16" s="16">
        <f>obliczenia!AF74</f>
        <v>0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2:50" ht="15" x14ac:dyDescent="0.25">
      <c r="B17" s="17" t="s">
        <v>13</v>
      </c>
      <c r="C17" s="16">
        <f>obliczenia!C75</f>
        <v>0</v>
      </c>
      <c r="D17" s="16">
        <f>obliczenia!D75</f>
        <v>0</v>
      </c>
      <c r="E17" s="16">
        <f>obliczenia!E75</f>
        <v>0</v>
      </c>
      <c r="F17" s="16">
        <f>obliczenia!F75</f>
        <v>0</v>
      </c>
      <c r="G17" s="16">
        <f>obliczenia!G75</f>
        <v>0</v>
      </c>
      <c r="H17" s="16">
        <f>obliczenia!H75</f>
        <v>0</v>
      </c>
      <c r="I17" s="16">
        <f>obliczenia!I75</f>
        <v>0</v>
      </c>
      <c r="J17" s="16">
        <f>obliczenia!J75</f>
        <v>0</v>
      </c>
      <c r="K17" s="16">
        <f>obliczenia!K75</f>
        <v>0</v>
      </c>
      <c r="L17" s="16">
        <f>obliczenia!L75</f>
        <v>0</v>
      </c>
      <c r="M17" s="16">
        <f>obliczenia!M75</f>
        <v>0</v>
      </c>
      <c r="N17" s="16">
        <f>obliczenia!N75</f>
        <v>0</v>
      </c>
      <c r="O17" s="16">
        <f>obliczenia!O75</f>
        <v>0</v>
      </c>
      <c r="P17" s="16">
        <f>obliczenia!P75</f>
        <v>0</v>
      </c>
      <c r="Q17" s="16">
        <f>obliczenia!Q75</f>
        <v>0</v>
      </c>
      <c r="R17" s="16">
        <f>obliczenia!R75</f>
        <v>0</v>
      </c>
      <c r="S17" s="16">
        <f>obliczenia!S75</f>
        <v>0</v>
      </c>
      <c r="T17" s="16">
        <f>obliczenia!T75</f>
        <v>0</v>
      </c>
      <c r="U17" s="16">
        <f>obliczenia!U75</f>
        <v>0</v>
      </c>
      <c r="V17" s="16">
        <f>obliczenia!V75</f>
        <v>0</v>
      </c>
      <c r="W17" s="16">
        <f>obliczenia!W75</f>
        <v>0</v>
      </c>
      <c r="X17" s="16">
        <f>obliczenia!X75</f>
        <v>0</v>
      </c>
      <c r="Y17" s="16">
        <f>obliczenia!Y75</f>
        <v>0</v>
      </c>
      <c r="Z17" s="16">
        <f>obliczenia!Z75</f>
        <v>0</v>
      </c>
      <c r="AA17" s="16">
        <f>obliczenia!AA75</f>
        <v>0</v>
      </c>
      <c r="AB17" s="16">
        <f>obliczenia!AB75</f>
        <v>0</v>
      </c>
      <c r="AC17" s="16">
        <f>obliczenia!AC75</f>
        <v>0</v>
      </c>
      <c r="AD17" s="16">
        <f>obliczenia!AD75</f>
        <v>0</v>
      </c>
      <c r="AE17" s="16">
        <f>obliczenia!AE75</f>
        <v>0</v>
      </c>
      <c r="AF17" s="16">
        <f>obliczenia!AF75</f>
        <v>0</v>
      </c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2:50" ht="15" x14ac:dyDescent="0.25">
      <c r="B18" s="17" t="s">
        <v>14</v>
      </c>
      <c r="C18" s="16">
        <f>obliczenia!C76</f>
        <v>0</v>
      </c>
      <c r="D18" s="16">
        <f>obliczenia!D76</f>
        <v>0</v>
      </c>
      <c r="E18" s="16">
        <f>obliczenia!E76</f>
        <v>0</v>
      </c>
      <c r="F18" s="16">
        <f>obliczenia!F76</f>
        <v>0</v>
      </c>
      <c r="G18" s="16">
        <f>obliczenia!G76</f>
        <v>0</v>
      </c>
      <c r="H18" s="16">
        <f>obliczenia!H76</f>
        <v>0</v>
      </c>
      <c r="I18" s="16">
        <f>obliczenia!I76</f>
        <v>0</v>
      </c>
      <c r="J18" s="16">
        <f>obliczenia!J76</f>
        <v>0</v>
      </c>
      <c r="K18" s="16">
        <f>obliczenia!K76</f>
        <v>0</v>
      </c>
      <c r="L18" s="16">
        <f>obliczenia!L76</f>
        <v>0</v>
      </c>
      <c r="M18" s="16">
        <f>obliczenia!M76</f>
        <v>0</v>
      </c>
      <c r="N18" s="16">
        <f>obliczenia!N76</f>
        <v>0</v>
      </c>
      <c r="O18" s="16">
        <f>obliczenia!O76</f>
        <v>0</v>
      </c>
      <c r="P18" s="16">
        <f>obliczenia!P76</f>
        <v>0</v>
      </c>
      <c r="Q18" s="16">
        <f>obliczenia!Q76</f>
        <v>0</v>
      </c>
      <c r="R18" s="16">
        <f>obliczenia!R76</f>
        <v>0</v>
      </c>
      <c r="S18" s="16">
        <f>obliczenia!S76</f>
        <v>0</v>
      </c>
      <c r="T18" s="16">
        <f>obliczenia!T76</f>
        <v>0</v>
      </c>
      <c r="U18" s="16">
        <f>obliczenia!U76</f>
        <v>0</v>
      </c>
      <c r="V18" s="16">
        <f>obliczenia!V76</f>
        <v>0</v>
      </c>
      <c r="W18" s="16">
        <f>obliczenia!W76</f>
        <v>0</v>
      </c>
      <c r="X18" s="16">
        <f>obliczenia!X76</f>
        <v>0</v>
      </c>
      <c r="Y18" s="16">
        <f>obliczenia!Y76</f>
        <v>0</v>
      </c>
      <c r="Z18" s="16">
        <f>obliczenia!Z76</f>
        <v>0</v>
      </c>
      <c r="AA18" s="16">
        <f>obliczenia!AA76</f>
        <v>0</v>
      </c>
      <c r="AB18" s="16">
        <f>obliczenia!AB76</f>
        <v>0</v>
      </c>
      <c r="AC18" s="16">
        <f>obliczenia!AC76</f>
        <v>0</v>
      </c>
      <c r="AD18" s="16">
        <f>obliczenia!AD76</f>
        <v>0</v>
      </c>
      <c r="AE18" s="16">
        <f>obliczenia!AE76</f>
        <v>0</v>
      </c>
      <c r="AF18" s="16">
        <f>obliczenia!AF76</f>
        <v>0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2:50" ht="15" x14ac:dyDescent="0.25">
      <c r="B19" s="17" t="s">
        <v>15</v>
      </c>
      <c r="C19" s="16">
        <f>obliczenia!C77</f>
        <v>0</v>
      </c>
      <c r="D19" s="16">
        <f>obliczenia!D77</f>
        <v>0</v>
      </c>
      <c r="E19" s="16">
        <f>obliczenia!E77</f>
        <v>0</v>
      </c>
      <c r="F19" s="16">
        <f>obliczenia!F77</f>
        <v>0</v>
      </c>
      <c r="G19" s="16">
        <f>obliczenia!G77</f>
        <v>0</v>
      </c>
      <c r="H19" s="16">
        <f>obliczenia!H77</f>
        <v>0</v>
      </c>
      <c r="I19" s="16">
        <f>obliczenia!I77</f>
        <v>0</v>
      </c>
      <c r="J19" s="16">
        <f>obliczenia!J77</f>
        <v>0</v>
      </c>
      <c r="K19" s="16">
        <f>obliczenia!K77</f>
        <v>0</v>
      </c>
      <c r="L19" s="16">
        <f>obliczenia!L77</f>
        <v>0</v>
      </c>
      <c r="M19" s="16">
        <f>obliczenia!M77</f>
        <v>0</v>
      </c>
      <c r="N19" s="16">
        <f>obliczenia!N77</f>
        <v>0</v>
      </c>
      <c r="O19" s="16">
        <f>obliczenia!O77</f>
        <v>0</v>
      </c>
      <c r="P19" s="16">
        <f>obliczenia!P77</f>
        <v>0</v>
      </c>
      <c r="Q19" s="16">
        <f>obliczenia!Q77</f>
        <v>0</v>
      </c>
      <c r="R19" s="16">
        <f>obliczenia!R77</f>
        <v>0</v>
      </c>
      <c r="S19" s="16">
        <f>obliczenia!S77</f>
        <v>0</v>
      </c>
      <c r="T19" s="16">
        <f>obliczenia!T77</f>
        <v>0</v>
      </c>
      <c r="U19" s="16">
        <f>obliczenia!U77</f>
        <v>0</v>
      </c>
      <c r="V19" s="16">
        <f>obliczenia!V77</f>
        <v>0</v>
      </c>
      <c r="W19" s="16">
        <f>obliczenia!W77</f>
        <v>0</v>
      </c>
      <c r="X19" s="16">
        <f>obliczenia!X77</f>
        <v>0</v>
      </c>
      <c r="Y19" s="16">
        <f>obliczenia!Y77</f>
        <v>0</v>
      </c>
      <c r="Z19" s="16">
        <f>obliczenia!Z77</f>
        <v>0</v>
      </c>
      <c r="AA19" s="16">
        <f>obliczenia!AA77</f>
        <v>0</v>
      </c>
      <c r="AB19" s="16">
        <f>obliczenia!AB77</f>
        <v>0</v>
      </c>
      <c r="AC19" s="16">
        <f>obliczenia!AC77</f>
        <v>0</v>
      </c>
      <c r="AD19" s="16">
        <f>obliczenia!AD77</f>
        <v>0</v>
      </c>
      <c r="AE19" s="16">
        <f>obliczenia!AE77</f>
        <v>0</v>
      </c>
      <c r="AF19" s="16">
        <f>obliczenia!AF77</f>
        <v>0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0" ht="15" x14ac:dyDescent="0.25">
      <c r="B20" s="17" t="s">
        <v>16</v>
      </c>
      <c r="C20" s="16">
        <f>obliczenia!C78</f>
        <v>0</v>
      </c>
      <c r="D20" s="16">
        <f>obliczenia!D78</f>
        <v>0</v>
      </c>
      <c r="E20" s="16">
        <f>obliczenia!E78</f>
        <v>0</v>
      </c>
      <c r="F20" s="16">
        <f>obliczenia!F78</f>
        <v>0</v>
      </c>
      <c r="G20" s="16">
        <f>obliczenia!G78</f>
        <v>0</v>
      </c>
      <c r="H20" s="16">
        <f>obliczenia!H78</f>
        <v>0</v>
      </c>
      <c r="I20" s="16">
        <f>obliczenia!I78</f>
        <v>0</v>
      </c>
      <c r="J20" s="16">
        <f>obliczenia!J78</f>
        <v>0</v>
      </c>
      <c r="K20" s="16">
        <f>obliczenia!K78</f>
        <v>0</v>
      </c>
      <c r="L20" s="16">
        <f>obliczenia!L78</f>
        <v>0</v>
      </c>
      <c r="M20" s="16">
        <f>obliczenia!M78</f>
        <v>0</v>
      </c>
      <c r="N20" s="16">
        <f>obliczenia!N78</f>
        <v>0</v>
      </c>
      <c r="O20" s="16">
        <f>obliczenia!O78</f>
        <v>0</v>
      </c>
      <c r="P20" s="16">
        <f>obliczenia!P78</f>
        <v>0</v>
      </c>
      <c r="Q20" s="16">
        <f>obliczenia!Q78</f>
        <v>0</v>
      </c>
      <c r="R20" s="16">
        <f>obliczenia!R78</f>
        <v>0</v>
      </c>
      <c r="S20" s="16">
        <f>obliczenia!S78</f>
        <v>0</v>
      </c>
      <c r="T20" s="16">
        <f>obliczenia!T78</f>
        <v>0</v>
      </c>
      <c r="U20" s="16">
        <f>obliczenia!U78</f>
        <v>0</v>
      </c>
      <c r="V20" s="16">
        <f>obliczenia!V78</f>
        <v>0</v>
      </c>
      <c r="W20" s="16">
        <f>obliczenia!W78</f>
        <v>0</v>
      </c>
      <c r="X20" s="16">
        <f>obliczenia!X78</f>
        <v>0</v>
      </c>
      <c r="Y20" s="16">
        <f>obliczenia!Y78</f>
        <v>0</v>
      </c>
      <c r="Z20" s="16">
        <f>obliczenia!Z78</f>
        <v>0</v>
      </c>
      <c r="AA20" s="16">
        <f>obliczenia!AA78</f>
        <v>0</v>
      </c>
      <c r="AB20" s="16">
        <f>obliczenia!AB78</f>
        <v>0</v>
      </c>
      <c r="AC20" s="16">
        <f>obliczenia!AC78</f>
        <v>0</v>
      </c>
      <c r="AD20" s="16">
        <f>obliczenia!AD78</f>
        <v>0</v>
      </c>
      <c r="AE20" s="16">
        <f>obliczenia!AE78</f>
        <v>0</v>
      </c>
      <c r="AF20" s="16">
        <f>obliczenia!AF78</f>
        <v>0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2:50" ht="15" x14ac:dyDescent="0.25">
      <c r="B21" s="18" t="s">
        <v>6</v>
      </c>
      <c r="C21" s="19">
        <f>obliczenia!C79</f>
        <v>0</v>
      </c>
      <c r="D21" s="19">
        <f>obliczenia!D79</f>
        <v>0</v>
      </c>
      <c r="E21" s="19">
        <f>obliczenia!E79</f>
        <v>0</v>
      </c>
      <c r="F21" s="19">
        <f>obliczenia!F79</f>
        <v>0</v>
      </c>
      <c r="G21" s="19">
        <f>obliczenia!G79</f>
        <v>0</v>
      </c>
      <c r="H21" s="19">
        <f>obliczenia!H79</f>
        <v>0</v>
      </c>
      <c r="I21" s="19">
        <f>obliczenia!I79</f>
        <v>0</v>
      </c>
      <c r="J21" s="19">
        <f>obliczenia!J79</f>
        <v>0</v>
      </c>
      <c r="K21" s="19">
        <f>obliczenia!K79</f>
        <v>0</v>
      </c>
      <c r="L21" s="19">
        <f>obliczenia!L79</f>
        <v>0</v>
      </c>
      <c r="M21" s="19">
        <f>obliczenia!M79</f>
        <v>0</v>
      </c>
      <c r="N21" s="19">
        <f>obliczenia!N79</f>
        <v>0</v>
      </c>
      <c r="O21" s="19">
        <f>obliczenia!O79</f>
        <v>0</v>
      </c>
      <c r="P21" s="19">
        <f>obliczenia!P79</f>
        <v>0</v>
      </c>
      <c r="Q21" s="19">
        <f>obliczenia!Q79</f>
        <v>0</v>
      </c>
      <c r="R21" s="19">
        <f>obliczenia!R79</f>
        <v>0</v>
      </c>
      <c r="S21" s="19">
        <f>obliczenia!S79</f>
        <v>0</v>
      </c>
      <c r="T21" s="19">
        <f>obliczenia!T79</f>
        <v>0</v>
      </c>
      <c r="U21" s="19">
        <f>obliczenia!U79</f>
        <v>0</v>
      </c>
      <c r="V21" s="19">
        <f>obliczenia!V79</f>
        <v>0</v>
      </c>
      <c r="W21" s="19">
        <f>obliczenia!W79</f>
        <v>0</v>
      </c>
      <c r="X21" s="19">
        <f>obliczenia!X79</f>
        <v>0</v>
      </c>
      <c r="Y21" s="19">
        <f>obliczenia!Y79</f>
        <v>0</v>
      </c>
      <c r="Z21" s="19">
        <f>obliczenia!Z79</f>
        <v>0</v>
      </c>
      <c r="AA21" s="19">
        <f>obliczenia!AA79</f>
        <v>0</v>
      </c>
      <c r="AB21" s="19">
        <f>obliczenia!AB79</f>
        <v>0</v>
      </c>
      <c r="AC21" s="19">
        <f>obliczenia!AC79</f>
        <v>0</v>
      </c>
      <c r="AD21" s="19">
        <f>obliczenia!AD79</f>
        <v>0</v>
      </c>
      <c r="AE21" s="19">
        <f>obliczenia!AE79</f>
        <v>0</v>
      </c>
      <c r="AF21" s="19">
        <f>obliczenia!AF79</f>
        <v>0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2:50" ht="15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2:50" ht="15" x14ac:dyDescent="0.25">
      <c r="B23" s="4" t="s">
        <v>232</v>
      </c>
      <c r="C23" s="5"/>
      <c r="D23" s="5"/>
      <c r="E23" s="2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2:50" ht="15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2:50" ht="30" x14ac:dyDescent="0.25">
      <c r="B25" s="42" t="s">
        <v>135</v>
      </c>
      <c r="C25" s="7" t="str">
        <f>założenia!C17</f>
        <v>Rok n
2015</v>
      </c>
      <c r="D25" s="7" t="str">
        <f>założenia!D17</f>
        <v>Rok n+1
2016</v>
      </c>
      <c r="E25" s="7" t="str">
        <f>założenia!E17</f>
        <v>Rok n+2
2017</v>
      </c>
      <c r="F25" s="7" t="str">
        <f>założenia!F17</f>
        <v>Rok n+3
2018</v>
      </c>
      <c r="G25" s="7" t="str">
        <f>założenia!G17</f>
        <v>Rok n+4
2019</v>
      </c>
      <c r="H25" s="7" t="str">
        <f>założenia!H17</f>
        <v>Rok n+5
2020</v>
      </c>
      <c r="I25" s="7" t="str">
        <f>założenia!I17</f>
        <v>Rok n+6
2021</v>
      </c>
      <c r="J25" s="7" t="str">
        <f>założenia!J17</f>
        <v>Rok n+7
2022</v>
      </c>
      <c r="K25" s="7" t="str">
        <f>założenia!K17</f>
        <v>Rok n+8
2023</v>
      </c>
      <c r="L25" s="7" t="str">
        <f>założenia!L17</f>
        <v>Rok n+9
2024</v>
      </c>
      <c r="M25" s="7" t="str">
        <f>założenia!M17</f>
        <v>Rok n+10
2025</v>
      </c>
      <c r="N25" s="7" t="str">
        <f>założenia!N17</f>
        <v>Rok n+11
2026</v>
      </c>
      <c r="O25" s="7" t="str">
        <f>założenia!O17</f>
        <v>Rok n+12
2027</v>
      </c>
      <c r="P25" s="7" t="str">
        <f>założenia!P17</f>
        <v>Rok n+13
2028</v>
      </c>
      <c r="Q25" s="7" t="str">
        <f>założenia!Q17</f>
        <v>Rok n+14
2029</v>
      </c>
      <c r="R25" s="7" t="str">
        <f>założenia!R17</f>
        <v>Rok n+15
2030</v>
      </c>
      <c r="S25" s="7" t="str">
        <f>założenia!S17</f>
        <v>Rok n+16
2031</v>
      </c>
      <c r="T25" s="7" t="str">
        <f>założenia!T17</f>
        <v>Rok n+17
2032</v>
      </c>
      <c r="U25" s="7" t="str">
        <f>założenia!U17</f>
        <v>Rok n+18
2033</v>
      </c>
      <c r="V25" s="7" t="str">
        <f>założenia!V17</f>
        <v>Rok n+19
2034</v>
      </c>
      <c r="W25" s="7" t="str">
        <f>założenia!W17</f>
        <v>Rok n+20
2035</v>
      </c>
      <c r="X25" s="7" t="str">
        <f>założenia!X17</f>
        <v>Rok n+21
2036</v>
      </c>
      <c r="Y25" s="7" t="str">
        <f>założenia!Y17</f>
        <v>Rok n+22
2037</v>
      </c>
      <c r="Z25" s="7" t="str">
        <f>założenia!Z17</f>
        <v>Rok n+23
2038</v>
      </c>
      <c r="AA25" s="7" t="str">
        <f>założenia!AA17</f>
        <v>Rok n+24
2039</v>
      </c>
      <c r="AB25" s="7" t="str">
        <f>założenia!AB17</f>
        <v>Rok n+25
2040</v>
      </c>
      <c r="AC25" s="7" t="str">
        <f>założenia!AC17</f>
        <v>Rok n+26
2041</v>
      </c>
      <c r="AD25" s="7" t="str">
        <f>założenia!AD17</f>
        <v>Rok n+27
2042</v>
      </c>
      <c r="AE25" s="7" t="str">
        <f>założenia!AE17</f>
        <v>Rok n+28
2043</v>
      </c>
      <c r="AF25" s="7" t="str">
        <f>założenia!AF17</f>
        <v>Rok n+29
2044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2:50" ht="15" x14ac:dyDescent="0.25">
      <c r="B26" s="17" t="s">
        <v>11</v>
      </c>
      <c r="C26" s="16">
        <f>obliczenia!C116</f>
        <v>0</v>
      </c>
      <c r="D26" s="16">
        <f>obliczenia!D116</f>
        <v>0</v>
      </c>
      <c r="E26" s="16">
        <f>obliczenia!E116</f>
        <v>15000</v>
      </c>
      <c r="F26" s="16">
        <f>obliczenia!F116</f>
        <v>15000</v>
      </c>
      <c r="G26" s="16">
        <f>obliczenia!G116</f>
        <v>15000</v>
      </c>
      <c r="H26" s="16">
        <f>obliczenia!H116</f>
        <v>15000</v>
      </c>
      <c r="I26" s="16">
        <f>obliczenia!I116</f>
        <v>15000</v>
      </c>
      <c r="J26" s="16">
        <f>obliczenia!J116</f>
        <v>15000</v>
      </c>
      <c r="K26" s="16">
        <f>obliczenia!K116</f>
        <v>15000</v>
      </c>
      <c r="L26" s="16">
        <f>obliczenia!L116</f>
        <v>15000</v>
      </c>
      <c r="M26" s="16">
        <f>obliczenia!M116</f>
        <v>15000</v>
      </c>
      <c r="N26" s="16">
        <f>obliczenia!N116</f>
        <v>15000</v>
      </c>
      <c r="O26" s="16">
        <f>obliczenia!O116</f>
        <v>15000</v>
      </c>
      <c r="P26" s="16">
        <f>obliczenia!P116</f>
        <v>15000</v>
      </c>
      <c r="Q26" s="16">
        <f>obliczenia!Q116</f>
        <v>15000</v>
      </c>
      <c r="R26" s="16">
        <f>obliczenia!R116</f>
        <v>15000</v>
      </c>
      <c r="S26" s="16">
        <f>obliczenia!S116</f>
        <v>15000</v>
      </c>
      <c r="T26" s="16">
        <f>obliczenia!T116</f>
        <v>15000</v>
      </c>
      <c r="U26" s="16">
        <f>obliczenia!U116</f>
        <v>15000</v>
      </c>
      <c r="V26" s="16">
        <f>obliczenia!V116</f>
        <v>15000</v>
      </c>
      <c r="W26" s="16">
        <f>obliczenia!W116</f>
        <v>15000</v>
      </c>
      <c r="X26" s="16">
        <f>obliczenia!X116</f>
        <v>15000</v>
      </c>
      <c r="Y26" s="16">
        <f>obliczenia!Y116</f>
        <v>15000</v>
      </c>
      <c r="Z26" s="16">
        <f>obliczenia!Z116</f>
        <v>15000</v>
      </c>
      <c r="AA26" s="16">
        <f>obliczenia!AA116</f>
        <v>15000</v>
      </c>
      <c r="AB26" s="16">
        <f>obliczenia!AB116</f>
        <v>15000</v>
      </c>
      <c r="AC26" s="16">
        <f>obliczenia!AC116</f>
        <v>15000</v>
      </c>
      <c r="AD26" s="16">
        <f>obliczenia!AD116</f>
        <v>15000</v>
      </c>
      <c r="AE26" s="16">
        <f>obliczenia!AE116</f>
        <v>15000</v>
      </c>
      <c r="AF26" s="16">
        <f>obliczenia!AF116</f>
        <v>15000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2:50" ht="15" x14ac:dyDescent="0.25">
      <c r="B27" s="17" t="s">
        <v>12</v>
      </c>
      <c r="C27" s="16">
        <f>obliczenia!C117</f>
        <v>0</v>
      </c>
      <c r="D27" s="16">
        <f>obliczenia!D117</f>
        <v>0</v>
      </c>
      <c r="E27" s="16">
        <f>obliczenia!E117</f>
        <v>23000</v>
      </c>
      <c r="F27" s="16">
        <f>obliczenia!F117</f>
        <v>23000</v>
      </c>
      <c r="G27" s="16">
        <f>obliczenia!G117</f>
        <v>23000</v>
      </c>
      <c r="H27" s="16">
        <f>obliczenia!H117</f>
        <v>23000</v>
      </c>
      <c r="I27" s="16">
        <f>obliczenia!I117</f>
        <v>23000</v>
      </c>
      <c r="J27" s="16">
        <f>obliczenia!J117</f>
        <v>23000</v>
      </c>
      <c r="K27" s="16">
        <f>obliczenia!K117</f>
        <v>23000</v>
      </c>
      <c r="L27" s="16">
        <f>obliczenia!L117</f>
        <v>23000</v>
      </c>
      <c r="M27" s="16">
        <f>obliczenia!M117</f>
        <v>23000</v>
      </c>
      <c r="N27" s="16">
        <f>obliczenia!N117</f>
        <v>23000</v>
      </c>
      <c r="O27" s="16">
        <f>obliczenia!O117</f>
        <v>23000</v>
      </c>
      <c r="P27" s="16">
        <f>obliczenia!P117</f>
        <v>23000</v>
      </c>
      <c r="Q27" s="16">
        <f>obliczenia!Q117</f>
        <v>23000</v>
      </c>
      <c r="R27" s="16">
        <f>obliczenia!R117</f>
        <v>23000</v>
      </c>
      <c r="S27" s="16">
        <f>obliczenia!S117</f>
        <v>23000</v>
      </c>
      <c r="T27" s="16">
        <f>obliczenia!T117</f>
        <v>23000</v>
      </c>
      <c r="U27" s="16">
        <f>obliczenia!U117</f>
        <v>23000</v>
      </c>
      <c r="V27" s="16">
        <f>obliczenia!V117</f>
        <v>23000</v>
      </c>
      <c r="W27" s="16">
        <f>obliczenia!W117</f>
        <v>23000</v>
      </c>
      <c r="X27" s="16">
        <f>obliczenia!X117</f>
        <v>23000</v>
      </c>
      <c r="Y27" s="16">
        <f>obliczenia!Y117</f>
        <v>23000</v>
      </c>
      <c r="Z27" s="16">
        <f>obliczenia!Z117</f>
        <v>23000</v>
      </c>
      <c r="AA27" s="16">
        <f>obliczenia!AA117</f>
        <v>23000</v>
      </c>
      <c r="AB27" s="16">
        <f>obliczenia!AB117</f>
        <v>23000</v>
      </c>
      <c r="AC27" s="16">
        <f>obliczenia!AC117</f>
        <v>23000</v>
      </c>
      <c r="AD27" s="16">
        <f>obliczenia!AD117</f>
        <v>23000</v>
      </c>
      <c r="AE27" s="16">
        <f>obliczenia!AE117</f>
        <v>23000</v>
      </c>
      <c r="AF27" s="16">
        <f>obliczenia!AF117</f>
        <v>23000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2:50" ht="15" x14ac:dyDescent="0.25">
      <c r="B28" s="17" t="s">
        <v>13</v>
      </c>
      <c r="C28" s="16">
        <f>obliczenia!C118</f>
        <v>0</v>
      </c>
      <c r="D28" s="16">
        <f>obliczenia!D118</f>
        <v>0</v>
      </c>
      <c r="E28" s="16">
        <f>obliczenia!E118</f>
        <v>18000</v>
      </c>
      <c r="F28" s="16">
        <f>obliczenia!F118</f>
        <v>18000</v>
      </c>
      <c r="G28" s="16">
        <f>obliczenia!G118</f>
        <v>18000</v>
      </c>
      <c r="H28" s="16">
        <f>obliczenia!H118</f>
        <v>18000</v>
      </c>
      <c r="I28" s="16">
        <f>obliczenia!I118</f>
        <v>18000</v>
      </c>
      <c r="J28" s="16">
        <f>obliczenia!J118</f>
        <v>18000</v>
      </c>
      <c r="K28" s="16">
        <f>obliczenia!K118</f>
        <v>18000</v>
      </c>
      <c r="L28" s="16">
        <f>obliczenia!L118</f>
        <v>18000</v>
      </c>
      <c r="M28" s="16">
        <f>obliczenia!M118</f>
        <v>18000</v>
      </c>
      <c r="N28" s="16">
        <f>obliczenia!N118</f>
        <v>18000</v>
      </c>
      <c r="O28" s="16">
        <f>obliczenia!O118</f>
        <v>18000</v>
      </c>
      <c r="P28" s="16">
        <f>obliczenia!P118</f>
        <v>18000</v>
      </c>
      <c r="Q28" s="16">
        <f>obliczenia!Q118</f>
        <v>18000</v>
      </c>
      <c r="R28" s="16">
        <f>obliczenia!R118</f>
        <v>18000</v>
      </c>
      <c r="S28" s="16">
        <f>obliczenia!S118</f>
        <v>18000</v>
      </c>
      <c r="T28" s="16">
        <f>obliczenia!T118</f>
        <v>18000</v>
      </c>
      <c r="U28" s="16">
        <f>obliczenia!U118</f>
        <v>18000</v>
      </c>
      <c r="V28" s="16">
        <f>obliczenia!V118</f>
        <v>18000</v>
      </c>
      <c r="W28" s="16">
        <f>obliczenia!W118</f>
        <v>18000</v>
      </c>
      <c r="X28" s="16">
        <f>obliczenia!X118</f>
        <v>18000</v>
      </c>
      <c r="Y28" s="16">
        <f>obliczenia!Y118</f>
        <v>18000</v>
      </c>
      <c r="Z28" s="16">
        <f>obliczenia!Z118</f>
        <v>18000</v>
      </c>
      <c r="AA28" s="16">
        <f>obliczenia!AA118</f>
        <v>18000</v>
      </c>
      <c r="AB28" s="16">
        <f>obliczenia!AB118</f>
        <v>18000</v>
      </c>
      <c r="AC28" s="16">
        <f>obliczenia!AC118</f>
        <v>18000</v>
      </c>
      <c r="AD28" s="16">
        <f>obliczenia!AD118</f>
        <v>18000</v>
      </c>
      <c r="AE28" s="16">
        <f>obliczenia!AE118</f>
        <v>18000</v>
      </c>
      <c r="AF28" s="16">
        <f>obliczenia!AF118</f>
        <v>18000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2:50" ht="15" x14ac:dyDescent="0.25">
      <c r="B29" s="17" t="s">
        <v>14</v>
      </c>
      <c r="C29" s="16">
        <f>obliczenia!C119</f>
        <v>0</v>
      </c>
      <c r="D29" s="16">
        <f>obliczenia!D119</f>
        <v>0</v>
      </c>
      <c r="E29" s="16">
        <f>obliczenia!E119</f>
        <v>0</v>
      </c>
      <c r="F29" s="16">
        <f>obliczenia!F119</f>
        <v>0</v>
      </c>
      <c r="G29" s="16">
        <f>obliczenia!G119</f>
        <v>0</v>
      </c>
      <c r="H29" s="16">
        <f>obliczenia!H119</f>
        <v>0</v>
      </c>
      <c r="I29" s="16">
        <f>obliczenia!I119</f>
        <v>0</v>
      </c>
      <c r="J29" s="16">
        <f>obliczenia!J119</f>
        <v>0</v>
      </c>
      <c r="K29" s="16">
        <f>obliczenia!K119</f>
        <v>0</v>
      </c>
      <c r="L29" s="16">
        <f>obliczenia!L119</f>
        <v>0</v>
      </c>
      <c r="M29" s="16">
        <f>obliczenia!M119</f>
        <v>0</v>
      </c>
      <c r="N29" s="16">
        <f>obliczenia!N119</f>
        <v>0</v>
      </c>
      <c r="O29" s="16">
        <f>obliczenia!O119</f>
        <v>0</v>
      </c>
      <c r="P29" s="16">
        <f>obliczenia!P119</f>
        <v>0</v>
      </c>
      <c r="Q29" s="16">
        <f>obliczenia!Q119</f>
        <v>0</v>
      </c>
      <c r="R29" s="16">
        <f>obliczenia!R119</f>
        <v>0</v>
      </c>
      <c r="S29" s="16">
        <f>obliczenia!S119</f>
        <v>0</v>
      </c>
      <c r="T29" s="16">
        <f>obliczenia!T119</f>
        <v>0</v>
      </c>
      <c r="U29" s="16">
        <f>obliczenia!U119</f>
        <v>0</v>
      </c>
      <c r="V29" s="16">
        <f>obliczenia!V119</f>
        <v>0</v>
      </c>
      <c r="W29" s="16">
        <f>obliczenia!W119</f>
        <v>0</v>
      </c>
      <c r="X29" s="16">
        <f>obliczenia!X119</f>
        <v>0</v>
      </c>
      <c r="Y29" s="16">
        <f>obliczenia!Y119</f>
        <v>0</v>
      </c>
      <c r="Z29" s="16">
        <f>obliczenia!Z119</f>
        <v>0</v>
      </c>
      <c r="AA29" s="16">
        <f>obliczenia!AA119</f>
        <v>0</v>
      </c>
      <c r="AB29" s="16">
        <f>obliczenia!AB119</f>
        <v>0</v>
      </c>
      <c r="AC29" s="16">
        <f>obliczenia!AC119</f>
        <v>0</v>
      </c>
      <c r="AD29" s="16">
        <f>obliczenia!AD119</f>
        <v>0</v>
      </c>
      <c r="AE29" s="16">
        <f>obliczenia!AE119</f>
        <v>0</v>
      </c>
      <c r="AF29" s="16">
        <f>obliczenia!AF119</f>
        <v>0</v>
      </c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2:50" ht="15" x14ac:dyDescent="0.25">
      <c r="B30" s="17" t="s">
        <v>15</v>
      </c>
      <c r="C30" s="16">
        <f>obliczenia!C120</f>
        <v>0</v>
      </c>
      <c r="D30" s="16">
        <f>obliczenia!D120</f>
        <v>0</v>
      </c>
      <c r="E30" s="16">
        <f>obliczenia!E120</f>
        <v>0</v>
      </c>
      <c r="F30" s="16">
        <f>obliczenia!F120</f>
        <v>0</v>
      </c>
      <c r="G30" s="16">
        <f>obliczenia!G120</f>
        <v>0</v>
      </c>
      <c r="H30" s="16">
        <f>obliczenia!H120</f>
        <v>0</v>
      </c>
      <c r="I30" s="16">
        <f>obliczenia!I120</f>
        <v>0</v>
      </c>
      <c r="J30" s="16">
        <f>obliczenia!J120</f>
        <v>0</v>
      </c>
      <c r="K30" s="16">
        <f>obliczenia!K120</f>
        <v>0</v>
      </c>
      <c r="L30" s="16">
        <f>obliczenia!L120</f>
        <v>0</v>
      </c>
      <c r="M30" s="16">
        <f>obliczenia!M120</f>
        <v>0</v>
      </c>
      <c r="N30" s="16">
        <f>obliczenia!N120</f>
        <v>0</v>
      </c>
      <c r="O30" s="16">
        <f>obliczenia!O120</f>
        <v>0</v>
      </c>
      <c r="P30" s="16">
        <f>obliczenia!P120</f>
        <v>0</v>
      </c>
      <c r="Q30" s="16">
        <f>obliczenia!Q120</f>
        <v>0</v>
      </c>
      <c r="R30" s="16">
        <f>obliczenia!R120</f>
        <v>0</v>
      </c>
      <c r="S30" s="16">
        <f>obliczenia!S120</f>
        <v>0</v>
      </c>
      <c r="T30" s="16">
        <f>obliczenia!T120</f>
        <v>0</v>
      </c>
      <c r="U30" s="16">
        <f>obliczenia!U120</f>
        <v>0</v>
      </c>
      <c r="V30" s="16">
        <f>obliczenia!V120</f>
        <v>0</v>
      </c>
      <c r="W30" s="16">
        <f>obliczenia!W120</f>
        <v>0</v>
      </c>
      <c r="X30" s="16">
        <f>obliczenia!X120</f>
        <v>0</v>
      </c>
      <c r="Y30" s="16">
        <f>obliczenia!Y120</f>
        <v>0</v>
      </c>
      <c r="Z30" s="16">
        <f>obliczenia!Z120</f>
        <v>0</v>
      </c>
      <c r="AA30" s="16">
        <f>obliczenia!AA120</f>
        <v>0</v>
      </c>
      <c r="AB30" s="16">
        <f>obliczenia!AB120</f>
        <v>0</v>
      </c>
      <c r="AC30" s="16">
        <f>obliczenia!AC120</f>
        <v>0</v>
      </c>
      <c r="AD30" s="16">
        <f>obliczenia!AD120</f>
        <v>0</v>
      </c>
      <c r="AE30" s="16">
        <f>obliczenia!AE120</f>
        <v>0</v>
      </c>
      <c r="AF30" s="16">
        <f>obliczenia!AF120</f>
        <v>0</v>
      </c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2:50" ht="15" x14ac:dyDescent="0.25">
      <c r="B31" s="17" t="s">
        <v>16</v>
      </c>
      <c r="C31" s="16">
        <f>obliczenia!C121</f>
        <v>0</v>
      </c>
      <c r="D31" s="16">
        <f>obliczenia!D121</f>
        <v>0</v>
      </c>
      <c r="E31" s="16">
        <f>obliczenia!E121</f>
        <v>6000</v>
      </c>
      <c r="F31" s="16">
        <f>obliczenia!F121</f>
        <v>6000</v>
      </c>
      <c r="G31" s="16">
        <f>obliczenia!G121</f>
        <v>6000</v>
      </c>
      <c r="H31" s="16">
        <f>obliczenia!H121</f>
        <v>6000</v>
      </c>
      <c r="I31" s="16">
        <f>obliczenia!I121</f>
        <v>6000</v>
      </c>
      <c r="J31" s="16">
        <f>obliczenia!J121</f>
        <v>6000</v>
      </c>
      <c r="K31" s="16">
        <f>obliczenia!K121</f>
        <v>6000</v>
      </c>
      <c r="L31" s="16">
        <f>obliczenia!L121</f>
        <v>6000</v>
      </c>
      <c r="M31" s="16">
        <f>obliczenia!M121</f>
        <v>6000</v>
      </c>
      <c r="N31" s="16">
        <f>obliczenia!N121</f>
        <v>6000</v>
      </c>
      <c r="O31" s="16">
        <f>obliczenia!O121</f>
        <v>6000</v>
      </c>
      <c r="P31" s="16">
        <f>obliczenia!P121</f>
        <v>6000</v>
      </c>
      <c r="Q31" s="16">
        <f>obliczenia!Q121</f>
        <v>6000</v>
      </c>
      <c r="R31" s="16">
        <f>obliczenia!R121</f>
        <v>6000</v>
      </c>
      <c r="S31" s="16">
        <f>obliczenia!S121</f>
        <v>6000</v>
      </c>
      <c r="T31" s="16">
        <f>obliczenia!T121</f>
        <v>6000</v>
      </c>
      <c r="U31" s="16">
        <f>obliczenia!U121</f>
        <v>6000</v>
      </c>
      <c r="V31" s="16">
        <f>obliczenia!V121</f>
        <v>6000</v>
      </c>
      <c r="W31" s="16">
        <f>obliczenia!W121</f>
        <v>6000</v>
      </c>
      <c r="X31" s="16">
        <f>obliczenia!X121</f>
        <v>6000</v>
      </c>
      <c r="Y31" s="16">
        <f>obliczenia!Y121</f>
        <v>6000</v>
      </c>
      <c r="Z31" s="16">
        <f>obliczenia!Z121</f>
        <v>6000</v>
      </c>
      <c r="AA31" s="16">
        <f>obliczenia!AA121</f>
        <v>6000</v>
      </c>
      <c r="AB31" s="16">
        <f>obliczenia!AB121</f>
        <v>6000</v>
      </c>
      <c r="AC31" s="16">
        <f>obliczenia!AC121</f>
        <v>6000</v>
      </c>
      <c r="AD31" s="16">
        <f>obliczenia!AD121</f>
        <v>6000</v>
      </c>
      <c r="AE31" s="16">
        <f>obliczenia!AE121</f>
        <v>5999.9999999997672</v>
      </c>
      <c r="AF31" s="16">
        <f>obliczenia!AF121</f>
        <v>6000.0000000002328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2:50" ht="15" x14ac:dyDescent="0.25">
      <c r="B32" s="18" t="s">
        <v>6</v>
      </c>
      <c r="C32" s="19">
        <f>obliczenia!C122</f>
        <v>0</v>
      </c>
      <c r="D32" s="19">
        <f>obliczenia!D122</f>
        <v>0</v>
      </c>
      <c r="E32" s="19">
        <f>obliczenia!E122</f>
        <v>62000</v>
      </c>
      <c r="F32" s="19">
        <f>obliczenia!F122</f>
        <v>62000</v>
      </c>
      <c r="G32" s="19">
        <f>obliczenia!G122</f>
        <v>62000</v>
      </c>
      <c r="H32" s="19">
        <f>obliczenia!H122</f>
        <v>62000</v>
      </c>
      <c r="I32" s="19">
        <f>obliczenia!I122</f>
        <v>62000</v>
      </c>
      <c r="J32" s="19">
        <f>obliczenia!J122</f>
        <v>62000</v>
      </c>
      <c r="K32" s="19">
        <f>obliczenia!K122</f>
        <v>62000</v>
      </c>
      <c r="L32" s="19">
        <f>obliczenia!L122</f>
        <v>62000</v>
      </c>
      <c r="M32" s="19">
        <f>obliczenia!M122</f>
        <v>62000</v>
      </c>
      <c r="N32" s="19">
        <f>obliczenia!N122</f>
        <v>62000</v>
      </c>
      <c r="O32" s="19">
        <f>obliczenia!O122</f>
        <v>62000</v>
      </c>
      <c r="P32" s="19">
        <f>obliczenia!P122</f>
        <v>62000</v>
      </c>
      <c r="Q32" s="19">
        <f>obliczenia!Q122</f>
        <v>62000</v>
      </c>
      <c r="R32" s="19">
        <f>obliczenia!R122</f>
        <v>62000</v>
      </c>
      <c r="S32" s="19">
        <f>obliczenia!S122</f>
        <v>62000</v>
      </c>
      <c r="T32" s="19">
        <f>obliczenia!T122</f>
        <v>62000</v>
      </c>
      <c r="U32" s="19">
        <f>obliczenia!U122</f>
        <v>62000</v>
      </c>
      <c r="V32" s="19">
        <f>obliczenia!V122</f>
        <v>62000</v>
      </c>
      <c r="W32" s="19">
        <f>obliczenia!W122</f>
        <v>62000</v>
      </c>
      <c r="X32" s="19">
        <f>obliczenia!X122</f>
        <v>62000</v>
      </c>
      <c r="Y32" s="19">
        <f>obliczenia!Y122</f>
        <v>62000</v>
      </c>
      <c r="Z32" s="19">
        <f>obliczenia!Z122</f>
        <v>62000</v>
      </c>
      <c r="AA32" s="19">
        <f>obliczenia!AA122</f>
        <v>62000</v>
      </c>
      <c r="AB32" s="19">
        <f>obliczenia!AB122</f>
        <v>62000</v>
      </c>
      <c r="AC32" s="19">
        <f>obliczenia!AC122</f>
        <v>62000</v>
      </c>
      <c r="AD32" s="19">
        <f>obliczenia!AD122</f>
        <v>62000</v>
      </c>
      <c r="AE32" s="19">
        <f>obliczenia!AE122</f>
        <v>61999.999999999767</v>
      </c>
      <c r="AF32" s="19">
        <f>obliczenia!AF122</f>
        <v>62000.000000000233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2:50" ht="15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2:50" ht="15" x14ac:dyDescent="0.25">
      <c r="B34" s="4" t="s">
        <v>233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2:50" ht="15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2:50" ht="30" x14ac:dyDescent="0.25">
      <c r="B36" s="43" t="s">
        <v>135</v>
      </c>
      <c r="C36" s="44" t="str">
        <f>założenia!C17</f>
        <v>Rok n
2015</v>
      </c>
      <c r="D36" s="44" t="str">
        <f>założenia!D17</f>
        <v>Rok n+1
2016</v>
      </c>
      <c r="E36" s="44" t="str">
        <f>założenia!E17</f>
        <v>Rok n+2
2017</v>
      </c>
      <c r="F36" s="44" t="str">
        <f>założenia!F17</f>
        <v>Rok n+3
2018</v>
      </c>
      <c r="G36" s="44" t="str">
        <f>założenia!G17</f>
        <v>Rok n+4
2019</v>
      </c>
      <c r="H36" s="44" t="str">
        <f>założenia!H17</f>
        <v>Rok n+5
2020</v>
      </c>
      <c r="I36" s="44" t="str">
        <f>założenia!I17</f>
        <v>Rok n+6
2021</v>
      </c>
      <c r="J36" s="44" t="str">
        <f>założenia!J17</f>
        <v>Rok n+7
2022</v>
      </c>
      <c r="K36" s="44" t="str">
        <f>założenia!K17</f>
        <v>Rok n+8
2023</v>
      </c>
      <c r="L36" s="44" t="str">
        <f>założenia!L17</f>
        <v>Rok n+9
2024</v>
      </c>
      <c r="M36" s="44" t="str">
        <f>założenia!M17</f>
        <v>Rok n+10
2025</v>
      </c>
      <c r="N36" s="44" t="str">
        <f>założenia!N17</f>
        <v>Rok n+11
2026</v>
      </c>
      <c r="O36" s="44" t="str">
        <f>założenia!O17</f>
        <v>Rok n+12
2027</v>
      </c>
      <c r="P36" s="44" t="str">
        <f>założenia!P17</f>
        <v>Rok n+13
2028</v>
      </c>
      <c r="Q36" s="44" t="str">
        <f>założenia!Q17</f>
        <v>Rok n+14
2029</v>
      </c>
      <c r="R36" s="44" t="str">
        <f>założenia!R17</f>
        <v>Rok n+15
2030</v>
      </c>
      <c r="S36" s="44" t="str">
        <f>założenia!S17</f>
        <v>Rok n+16
2031</v>
      </c>
      <c r="T36" s="44" t="str">
        <f>założenia!T17</f>
        <v>Rok n+17
2032</v>
      </c>
      <c r="U36" s="44" t="str">
        <f>założenia!U17</f>
        <v>Rok n+18
2033</v>
      </c>
      <c r="V36" s="44" t="str">
        <f>założenia!V17</f>
        <v>Rok n+19
2034</v>
      </c>
      <c r="W36" s="44" t="str">
        <f>założenia!W17</f>
        <v>Rok n+20
2035</v>
      </c>
      <c r="X36" s="44" t="str">
        <f>założenia!X17</f>
        <v>Rok n+21
2036</v>
      </c>
      <c r="Y36" s="44" t="str">
        <f>założenia!Y17</f>
        <v>Rok n+22
2037</v>
      </c>
      <c r="Z36" s="44" t="str">
        <f>założenia!Z17</f>
        <v>Rok n+23
2038</v>
      </c>
      <c r="AA36" s="44" t="str">
        <f>założenia!AA17</f>
        <v>Rok n+24
2039</v>
      </c>
      <c r="AB36" s="44" t="str">
        <f>założenia!AB17</f>
        <v>Rok n+25
2040</v>
      </c>
      <c r="AC36" s="44" t="str">
        <f>założenia!AC17</f>
        <v>Rok n+26
2041</v>
      </c>
      <c r="AD36" s="44" t="str">
        <f>założenia!AD17</f>
        <v>Rok n+27
2042</v>
      </c>
      <c r="AE36" s="44" t="str">
        <f>założenia!AE17</f>
        <v>Rok n+28
2043</v>
      </c>
      <c r="AF36" s="44" t="str">
        <f>założenia!AF17</f>
        <v>Rok n+29
2044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2:50" ht="30" x14ac:dyDescent="0.25">
      <c r="B37" s="8" t="s">
        <v>17</v>
      </c>
      <c r="C37" s="16">
        <f>obliczenia!C261</f>
        <v>0</v>
      </c>
      <c r="D37" s="16">
        <f>obliczenia!D261</f>
        <v>0</v>
      </c>
      <c r="E37" s="16">
        <f>obliczenia!E261</f>
        <v>231125</v>
      </c>
      <c r="F37" s="16">
        <f>obliczenia!F261</f>
        <v>231125</v>
      </c>
      <c r="G37" s="16">
        <f>obliczenia!G261</f>
        <v>231125</v>
      </c>
      <c r="H37" s="16">
        <f>obliczenia!H261</f>
        <v>231125</v>
      </c>
      <c r="I37" s="16">
        <f>obliczenia!I261</f>
        <v>231125</v>
      </c>
      <c r="J37" s="16">
        <f>obliczenia!J261</f>
        <v>231125</v>
      </c>
      <c r="K37" s="16">
        <f>obliczenia!K261</f>
        <v>231125</v>
      </c>
      <c r="L37" s="16">
        <f>obliczenia!L261</f>
        <v>231125</v>
      </c>
      <c r="M37" s="16">
        <f>obliczenia!M261</f>
        <v>231125</v>
      </c>
      <c r="N37" s="16">
        <f>obliczenia!N261</f>
        <v>231125</v>
      </c>
      <c r="O37" s="16">
        <f>obliczenia!O261</f>
        <v>231125</v>
      </c>
      <c r="P37" s="16">
        <f>obliczenia!P261</f>
        <v>231125</v>
      </c>
      <c r="Q37" s="16">
        <f>obliczenia!Q261</f>
        <v>231125</v>
      </c>
      <c r="R37" s="16">
        <f>obliczenia!R261</f>
        <v>231125</v>
      </c>
      <c r="S37" s="16">
        <f>obliczenia!S261</f>
        <v>231125</v>
      </c>
      <c r="T37" s="16">
        <f>obliczenia!T261</f>
        <v>231125</v>
      </c>
      <c r="U37" s="16">
        <f>obliczenia!U261</f>
        <v>231125</v>
      </c>
      <c r="V37" s="16">
        <f>obliczenia!V261</f>
        <v>231125</v>
      </c>
      <c r="W37" s="16">
        <f>obliczenia!W261</f>
        <v>231125</v>
      </c>
      <c r="X37" s="16">
        <f>obliczenia!X261</f>
        <v>231125</v>
      </c>
      <c r="Y37" s="16">
        <f>obliczenia!Y261</f>
        <v>231125</v>
      </c>
      <c r="Z37" s="16">
        <f>obliczenia!Z261</f>
        <v>231125</v>
      </c>
      <c r="AA37" s="16">
        <f>obliczenia!AA261</f>
        <v>231125</v>
      </c>
      <c r="AB37" s="16">
        <f>obliczenia!AB261</f>
        <v>231125</v>
      </c>
      <c r="AC37" s="16">
        <f>obliczenia!AC261</f>
        <v>231125</v>
      </c>
      <c r="AD37" s="16">
        <f>obliczenia!AD261</f>
        <v>231125</v>
      </c>
      <c r="AE37" s="16">
        <f>obliczenia!AE261</f>
        <v>231125</v>
      </c>
      <c r="AF37" s="16">
        <f>obliczenia!AF261</f>
        <v>231125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2:50" ht="15" x14ac:dyDescent="0.25">
      <c r="B38" s="8" t="s">
        <v>20</v>
      </c>
      <c r="C38" s="16">
        <f>obliczenia!C262</f>
        <v>0</v>
      </c>
      <c r="D38" s="16">
        <f>obliczenia!D262</f>
        <v>0</v>
      </c>
      <c r="E38" s="16">
        <f>obliczenia!E262</f>
        <v>231125</v>
      </c>
      <c r="F38" s="16">
        <f>obliczenia!F262</f>
        <v>231125</v>
      </c>
      <c r="G38" s="16">
        <f>obliczenia!G262</f>
        <v>231125</v>
      </c>
      <c r="H38" s="16">
        <f>obliczenia!H262</f>
        <v>231125</v>
      </c>
      <c r="I38" s="16">
        <f>obliczenia!I262</f>
        <v>231125</v>
      </c>
      <c r="J38" s="16">
        <f>obliczenia!J262</f>
        <v>231125</v>
      </c>
      <c r="K38" s="16">
        <f>obliczenia!K262</f>
        <v>231125</v>
      </c>
      <c r="L38" s="16">
        <f>obliczenia!L262</f>
        <v>231125</v>
      </c>
      <c r="M38" s="16">
        <f>obliczenia!M262</f>
        <v>231125</v>
      </c>
      <c r="N38" s="16">
        <f>obliczenia!N262</f>
        <v>231125</v>
      </c>
      <c r="O38" s="16">
        <f>obliczenia!O262</f>
        <v>231125</v>
      </c>
      <c r="P38" s="16">
        <f>obliczenia!P262</f>
        <v>231125</v>
      </c>
      <c r="Q38" s="16">
        <f>obliczenia!Q262</f>
        <v>231125</v>
      </c>
      <c r="R38" s="16">
        <f>obliczenia!R262</f>
        <v>231125</v>
      </c>
      <c r="S38" s="16">
        <f>obliczenia!S262</f>
        <v>231125</v>
      </c>
      <c r="T38" s="16">
        <f>obliczenia!T262</f>
        <v>231125</v>
      </c>
      <c r="U38" s="16">
        <f>obliczenia!U262</f>
        <v>231125</v>
      </c>
      <c r="V38" s="16">
        <f>obliczenia!V262</f>
        <v>231125</v>
      </c>
      <c r="W38" s="16">
        <f>obliczenia!W262</f>
        <v>231125</v>
      </c>
      <c r="X38" s="16">
        <f>obliczenia!X262</f>
        <v>231125</v>
      </c>
      <c r="Y38" s="16">
        <f>obliczenia!Y262</f>
        <v>231125</v>
      </c>
      <c r="Z38" s="16">
        <f>obliczenia!Z262</f>
        <v>231125</v>
      </c>
      <c r="AA38" s="16">
        <f>obliczenia!AA262</f>
        <v>231125</v>
      </c>
      <c r="AB38" s="16">
        <f>obliczenia!AB262</f>
        <v>231125</v>
      </c>
      <c r="AC38" s="16">
        <f>obliczenia!AC262</f>
        <v>231125</v>
      </c>
      <c r="AD38" s="16">
        <f>obliczenia!AD262</f>
        <v>231125</v>
      </c>
      <c r="AE38" s="16">
        <f>obliczenia!AE262</f>
        <v>231125</v>
      </c>
      <c r="AF38" s="16">
        <f>obliczenia!AF262</f>
        <v>231125</v>
      </c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2:50" s="2" customFormat="1" ht="15" x14ac:dyDescent="0.25">
      <c r="B39" s="23" t="s">
        <v>21</v>
      </c>
      <c r="C39" s="19">
        <f>obliczenia!C263</f>
        <v>0</v>
      </c>
      <c r="D39" s="19">
        <f>obliczenia!D263</f>
        <v>0</v>
      </c>
      <c r="E39" s="19">
        <f>obliczenia!E263</f>
        <v>0</v>
      </c>
      <c r="F39" s="19">
        <f>obliczenia!F263</f>
        <v>0</v>
      </c>
      <c r="G39" s="19">
        <f>obliczenia!G263</f>
        <v>0</v>
      </c>
      <c r="H39" s="19">
        <f>obliczenia!H263</f>
        <v>0</v>
      </c>
      <c r="I39" s="19">
        <f>obliczenia!I263</f>
        <v>0</v>
      </c>
      <c r="J39" s="19">
        <f>obliczenia!J263</f>
        <v>0</v>
      </c>
      <c r="K39" s="19">
        <f>obliczenia!K263</f>
        <v>0</v>
      </c>
      <c r="L39" s="19">
        <f>obliczenia!L263</f>
        <v>0</v>
      </c>
      <c r="M39" s="19">
        <f>obliczenia!M263</f>
        <v>0</v>
      </c>
      <c r="N39" s="19">
        <f>obliczenia!N263</f>
        <v>0</v>
      </c>
      <c r="O39" s="19">
        <f>obliczenia!O263</f>
        <v>0</v>
      </c>
      <c r="P39" s="19">
        <f>obliczenia!P263</f>
        <v>0</v>
      </c>
      <c r="Q39" s="19">
        <f>obliczenia!Q263</f>
        <v>0</v>
      </c>
      <c r="R39" s="19">
        <f>obliczenia!R263</f>
        <v>0</v>
      </c>
      <c r="S39" s="19">
        <f>obliczenia!S263</f>
        <v>0</v>
      </c>
      <c r="T39" s="19">
        <f>obliczenia!T263</f>
        <v>0</v>
      </c>
      <c r="U39" s="19">
        <f>obliczenia!U263</f>
        <v>0</v>
      </c>
      <c r="V39" s="19">
        <f>obliczenia!V263</f>
        <v>0</v>
      </c>
      <c r="W39" s="19">
        <f>obliczenia!W263</f>
        <v>0</v>
      </c>
      <c r="X39" s="19">
        <f>obliczenia!X263</f>
        <v>0</v>
      </c>
      <c r="Y39" s="19">
        <f>obliczenia!Y263</f>
        <v>0</v>
      </c>
      <c r="Z39" s="19">
        <f>obliczenia!Z263</f>
        <v>0</v>
      </c>
      <c r="AA39" s="19">
        <f>obliczenia!AA263</f>
        <v>0</v>
      </c>
      <c r="AB39" s="19">
        <f>obliczenia!AB263</f>
        <v>0</v>
      </c>
      <c r="AC39" s="19">
        <f>obliczenia!AC263</f>
        <v>0</v>
      </c>
      <c r="AD39" s="19">
        <f>obliczenia!AD263</f>
        <v>0</v>
      </c>
      <c r="AE39" s="19">
        <f>obliczenia!AE263</f>
        <v>0</v>
      </c>
      <c r="AF39" s="19">
        <f>obliczenia!AF263</f>
        <v>0</v>
      </c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2:50" ht="15" x14ac:dyDescent="0.25">
      <c r="B40" s="8" t="s">
        <v>22</v>
      </c>
      <c r="C40" s="16">
        <f>obliczenia!C264</f>
        <v>0</v>
      </c>
      <c r="D40" s="16">
        <f>obliczenia!D264</f>
        <v>0</v>
      </c>
      <c r="E40" s="16">
        <f>obliczenia!E264</f>
        <v>69764.907999999996</v>
      </c>
      <c r="F40" s="16">
        <f>obliczenia!F264</f>
        <v>69764.907999999996</v>
      </c>
      <c r="G40" s="16">
        <f>obliczenia!G264</f>
        <v>69764.907999999996</v>
      </c>
      <c r="H40" s="16">
        <f>obliczenia!H264</f>
        <v>69764.907999999996</v>
      </c>
      <c r="I40" s="16">
        <f>obliczenia!I264</f>
        <v>69764.907999999996</v>
      </c>
      <c r="J40" s="16">
        <f>obliczenia!J264</f>
        <v>69764.907999999996</v>
      </c>
      <c r="K40" s="16">
        <f>obliczenia!K264</f>
        <v>69764.907999999996</v>
      </c>
      <c r="L40" s="16">
        <f>obliczenia!L264</f>
        <v>69764.907999999996</v>
      </c>
      <c r="M40" s="16">
        <f>obliczenia!M264</f>
        <v>69764.907999999996</v>
      </c>
      <c r="N40" s="16">
        <f>obliczenia!N264</f>
        <v>69764.907999999996</v>
      </c>
      <c r="O40" s="16">
        <f>obliczenia!O264</f>
        <v>69764.907999999996</v>
      </c>
      <c r="P40" s="16">
        <f>obliczenia!P264</f>
        <v>69764.907999999996</v>
      </c>
      <c r="Q40" s="16">
        <f>obliczenia!Q264</f>
        <v>69764.907999999996</v>
      </c>
      <c r="R40" s="16">
        <f>obliczenia!R264</f>
        <v>69764.907999999996</v>
      </c>
      <c r="S40" s="16">
        <f>obliczenia!S264</f>
        <v>69764.907999999996</v>
      </c>
      <c r="T40" s="16">
        <f>obliczenia!T264</f>
        <v>69764.907999999996</v>
      </c>
      <c r="U40" s="16">
        <f>obliczenia!U264</f>
        <v>69764.907999999996</v>
      </c>
      <c r="V40" s="16">
        <f>obliczenia!V264</f>
        <v>69764.907999999996</v>
      </c>
      <c r="W40" s="16">
        <f>obliczenia!W264</f>
        <v>69764.907999999996</v>
      </c>
      <c r="X40" s="16">
        <f>obliczenia!X264</f>
        <v>69764.907999999996</v>
      </c>
      <c r="Y40" s="16">
        <f>obliczenia!Y264</f>
        <v>69764.907999999996</v>
      </c>
      <c r="Z40" s="16">
        <f>obliczenia!Z264</f>
        <v>69764.907999999996</v>
      </c>
      <c r="AA40" s="16">
        <f>obliczenia!AA264</f>
        <v>69764.907999999996</v>
      </c>
      <c r="AB40" s="16">
        <f>obliczenia!AB264</f>
        <v>69764.907999999996</v>
      </c>
      <c r="AC40" s="16">
        <f>obliczenia!AC264</f>
        <v>69764.907999999996</v>
      </c>
      <c r="AD40" s="16">
        <f>obliczenia!AD264</f>
        <v>69764.907999999996</v>
      </c>
      <c r="AE40" s="16">
        <f>obliczenia!AE264</f>
        <v>69764.907999999996</v>
      </c>
      <c r="AF40" s="16">
        <f>obliczenia!AF264</f>
        <v>69764.907999999996</v>
      </c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2:50" ht="15" x14ac:dyDescent="0.25">
      <c r="B41" s="8" t="s">
        <v>23</v>
      </c>
      <c r="C41" s="16">
        <f>obliczenia!C265</f>
        <v>0</v>
      </c>
      <c r="D41" s="16">
        <f>obliczenia!D265</f>
        <v>0</v>
      </c>
      <c r="E41" s="16">
        <f>obliczenia!E265</f>
        <v>0</v>
      </c>
      <c r="F41" s="16">
        <f>obliczenia!F265</f>
        <v>0</v>
      </c>
      <c r="G41" s="16">
        <f>obliczenia!G265</f>
        <v>0</v>
      </c>
      <c r="H41" s="16">
        <f>obliczenia!H265</f>
        <v>0</v>
      </c>
      <c r="I41" s="16">
        <f>obliczenia!I265</f>
        <v>0</v>
      </c>
      <c r="J41" s="16">
        <f>obliczenia!J265</f>
        <v>0</v>
      </c>
      <c r="K41" s="16">
        <f>obliczenia!K265</f>
        <v>0</v>
      </c>
      <c r="L41" s="16">
        <f>obliczenia!L265</f>
        <v>0</v>
      </c>
      <c r="M41" s="16">
        <f>obliczenia!M265</f>
        <v>0</v>
      </c>
      <c r="N41" s="16">
        <f>obliczenia!N265</f>
        <v>0</v>
      </c>
      <c r="O41" s="16">
        <f>obliczenia!O265</f>
        <v>0</v>
      </c>
      <c r="P41" s="16">
        <f>obliczenia!P265</f>
        <v>0</v>
      </c>
      <c r="Q41" s="16">
        <f>obliczenia!Q265</f>
        <v>0</v>
      </c>
      <c r="R41" s="16">
        <f>obliczenia!R265</f>
        <v>0</v>
      </c>
      <c r="S41" s="16">
        <f>obliczenia!S265</f>
        <v>0</v>
      </c>
      <c r="T41" s="16">
        <f>obliczenia!T265</f>
        <v>0</v>
      </c>
      <c r="U41" s="16">
        <f>obliczenia!U265</f>
        <v>0</v>
      </c>
      <c r="V41" s="16">
        <f>obliczenia!V265</f>
        <v>0</v>
      </c>
      <c r="W41" s="16">
        <f>obliczenia!W265</f>
        <v>0</v>
      </c>
      <c r="X41" s="16">
        <f>obliczenia!X265</f>
        <v>0</v>
      </c>
      <c r="Y41" s="16">
        <f>obliczenia!Y265</f>
        <v>0</v>
      </c>
      <c r="Z41" s="16">
        <f>obliczenia!Z265</f>
        <v>0</v>
      </c>
      <c r="AA41" s="16">
        <f>obliczenia!AA265</f>
        <v>0</v>
      </c>
      <c r="AB41" s="16">
        <f>obliczenia!AB265</f>
        <v>0</v>
      </c>
      <c r="AC41" s="16">
        <f>obliczenia!AC265</f>
        <v>0</v>
      </c>
      <c r="AD41" s="16">
        <f>obliczenia!AD265</f>
        <v>0</v>
      </c>
      <c r="AE41" s="16">
        <f>obliczenia!AE265</f>
        <v>0</v>
      </c>
      <c r="AF41" s="16">
        <f>obliczenia!AF265</f>
        <v>0</v>
      </c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2:50" s="2" customFormat="1" ht="30" x14ac:dyDescent="0.25">
      <c r="B42" s="23" t="s">
        <v>24</v>
      </c>
      <c r="C42" s="19">
        <f>obliczenia!C266</f>
        <v>0</v>
      </c>
      <c r="D42" s="19">
        <f>obliczenia!D266</f>
        <v>0</v>
      </c>
      <c r="E42" s="19">
        <f>obliczenia!E266</f>
        <v>69764.907999999996</v>
      </c>
      <c r="F42" s="19">
        <f>obliczenia!F266</f>
        <v>69764.907999999996</v>
      </c>
      <c r="G42" s="19">
        <f>obliczenia!G266</f>
        <v>69764.907999999996</v>
      </c>
      <c r="H42" s="19">
        <f>obliczenia!H266</f>
        <v>69764.907999999996</v>
      </c>
      <c r="I42" s="19">
        <f>obliczenia!I266</f>
        <v>69764.907999999996</v>
      </c>
      <c r="J42" s="19">
        <f>obliczenia!J266</f>
        <v>69764.907999999996</v>
      </c>
      <c r="K42" s="19">
        <f>obliczenia!K266</f>
        <v>69764.907999999996</v>
      </c>
      <c r="L42" s="19">
        <f>obliczenia!L266</f>
        <v>69764.907999999996</v>
      </c>
      <c r="M42" s="19">
        <f>obliczenia!M266</f>
        <v>69764.907999999996</v>
      </c>
      <c r="N42" s="19">
        <f>obliczenia!N266</f>
        <v>69764.907999999996</v>
      </c>
      <c r="O42" s="19">
        <f>obliczenia!O266</f>
        <v>69764.907999999996</v>
      </c>
      <c r="P42" s="19">
        <f>obliczenia!P266</f>
        <v>69764.907999999996</v>
      </c>
      <c r="Q42" s="19">
        <f>obliczenia!Q266</f>
        <v>69764.907999999996</v>
      </c>
      <c r="R42" s="19">
        <f>obliczenia!R266</f>
        <v>69764.907999999996</v>
      </c>
      <c r="S42" s="19">
        <f>obliczenia!S266</f>
        <v>69764.907999999996</v>
      </c>
      <c r="T42" s="19">
        <f>obliczenia!T266</f>
        <v>69764.907999999996</v>
      </c>
      <c r="U42" s="19">
        <f>obliczenia!U266</f>
        <v>69764.907999999996</v>
      </c>
      <c r="V42" s="19">
        <f>obliczenia!V266</f>
        <v>69764.907999999996</v>
      </c>
      <c r="W42" s="19">
        <f>obliczenia!W266</f>
        <v>69764.907999999996</v>
      </c>
      <c r="X42" s="19">
        <f>obliczenia!X266</f>
        <v>69764.907999999996</v>
      </c>
      <c r="Y42" s="19">
        <f>obliczenia!Y266</f>
        <v>69764.907999999996</v>
      </c>
      <c r="Z42" s="19">
        <f>obliczenia!Z266</f>
        <v>69764.907999999996</v>
      </c>
      <c r="AA42" s="19">
        <f>obliczenia!AA266</f>
        <v>69764.907999999996</v>
      </c>
      <c r="AB42" s="19">
        <f>obliczenia!AB266</f>
        <v>69764.907999999996</v>
      </c>
      <c r="AC42" s="19">
        <f>obliczenia!AC266</f>
        <v>69764.907999999996</v>
      </c>
      <c r="AD42" s="19">
        <f>obliczenia!AD266</f>
        <v>69764.907999999996</v>
      </c>
      <c r="AE42" s="19">
        <f>obliczenia!AE266</f>
        <v>69764.907999999996</v>
      </c>
      <c r="AF42" s="19">
        <f>obliczenia!AF266</f>
        <v>69764.907999999996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2:50" ht="15" x14ac:dyDescent="0.25">
      <c r="B43" s="8" t="s">
        <v>25</v>
      </c>
      <c r="C43" s="16">
        <f>obliczenia!C267</f>
        <v>0</v>
      </c>
      <c r="D43" s="16">
        <f>obliczenia!D267</f>
        <v>0</v>
      </c>
      <c r="E43" s="16">
        <f>obliczenia!E267</f>
        <v>0</v>
      </c>
      <c r="F43" s="16">
        <f>obliczenia!F267</f>
        <v>0</v>
      </c>
      <c r="G43" s="16">
        <f>obliczenia!G267</f>
        <v>0</v>
      </c>
      <c r="H43" s="16">
        <f>obliczenia!H267</f>
        <v>0</v>
      </c>
      <c r="I43" s="16">
        <f>obliczenia!I267</f>
        <v>0</v>
      </c>
      <c r="J43" s="16">
        <f>obliczenia!J267</f>
        <v>0</v>
      </c>
      <c r="K43" s="16">
        <f>obliczenia!K267</f>
        <v>0</v>
      </c>
      <c r="L43" s="16">
        <f>obliczenia!L267</f>
        <v>0</v>
      </c>
      <c r="M43" s="16">
        <f>obliczenia!M267</f>
        <v>0</v>
      </c>
      <c r="N43" s="16">
        <f>obliczenia!N267</f>
        <v>0</v>
      </c>
      <c r="O43" s="16">
        <f>obliczenia!O267</f>
        <v>0</v>
      </c>
      <c r="P43" s="16">
        <f>obliczenia!P267</f>
        <v>0</v>
      </c>
      <c r="Q43" s="16">
        <f>obliczenia!Q267</f>
        <v>0</v>
      </c>
      <c r="R43" s="16">
        <f>obliczenia!R267</f>
        <v>0</v>
      </c>
      <c r="S43" s="16">
        <f>obliczenia!S267</f>
        <v>0</v>
      </c>
      <c r="T43" s="16">
        <f>obliczenia!T267</f>
        <v>0</v>
      </c>
      <c r="U43" s="16">
        <f>obliczenia!U267</f>
        <v>0</v>
      </c>
      <c r="V43" s="16">
        <f>obliczenia!V267</f>
        <v>0</v>
      </c>
      <c r="W43" s="16">
        <f>obliczenia!W267</f>
        <v>0</v>
      </c>
      <c r="X43" s="16">
        <f>obliczenia!X267</f>
        <v>0</v>
      </c>
      <c r="Y43" s="16">
        <f>obliczenia!Y267</f>
        <v>0</v>
      </c>
      <c r="Z43" s="16">
        <f>obliczenia!Z267</f>
        <v>0</v>
      </c>
      <c r="AA43" s="16">
        <f>obliczenia!AA267</f>
        <v>0</v>
      </c>
      <c r="AB43" s="16">
        <f>obliczenia!AB267</f>
        <v>0</v>
      </c>
      <c r="AC43" s="16">
        <f>obliczenia!AC267</f>
        <v>0</v>
      </c>
      <c r="AD43" s="16">
        <f>obliczenia!AD267</f>
        <v>0</v>
      </c>
      <c r="AE43" s="16">
        <f>obliczenia!AE267</f>
        <v>0</v>
      </c>
      <c r="AF43" s="16">
        <f>obliczenia!AF267</f>
        <v>0</v>
      </c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2:50" ht="15" x14ac:dyDescent="0.25">
      <c r="B44" s="8" t="s">
        <v>26</v>
      </c>
      <c r="C44" s="16">
        <f>obliczenia!C268</f>
        <v>0</v>
      </c>
      <c r="D44" s="16">
        <f>obliczenia!D268</f>
        <v>0</v>
      </c>
      <c r="E44" s="16">
        <f>obliczenia!E268</f>
        <v>0</v>
      </c>
      <c r="F44" s="16">
        <f>obliczenia!F268</f>
        <v>0</v>
      </c>
      <c r="G44" s="16">
        <f>obliczenia!G268</f>
        <v>0</v>
      </c>
      <c r="H44" s="16">
        <f>obliczenia!H268</f>
        <v>0</v>
      </c>
      <c r="I44" s="16">
        <f>obliczenia!I268</f>
        <v>0</v>
      </c>
      <c r="J44" s="16">
        <f>obliczenia!J268</f>
        <v>0</v>
      </c>
      <c r="K44" s="16">
        <f>obliczenia!K268</f>
        <v>0</v>
      </c>
      <c r="L44" s="16">
        <f>obliczenia!L268</f>
        <v>0</v>
      </c>
      <c r="M44" s="16">
        <f>obliczenia!M268</f>
        <v>0</v>
      </c>
      <c r="N44" s="16">
        <f>obliczenia!N268</f>
        <v>0</v>
      </c>
      <c r="O44" s="16">
        <f>obliczenia!O268</f>
        <v>0</v>
      </c>
      <c r="P44" s="16">
        <f>obliczenia!P268</f>
        <v>0</v>
      </c>
      <c r="Q44" s="16">
        <f>obliczenia!Q268</f>
        <v>0</v>
      </c>
      <c r="R44" s="16">
        <f>obliczenia!R268</f>
        <v>0</v>
      </c>
      <c r="S44" s="16">
        <f>obliczenia!S268</f>
        <v>0</v>
      </c>
      <c r="T44" s="16">
        <f>obliczenia!T268</f>
        <v>0</v>
      </c>
      <c r="U44" s="16">
        <f>obliczenia!U268</f>
        <v>0</v>
      </c>
      <c r="V44" s="16">
        <f>obliczenia!V268</f>
        <v>0</v>
      </c>
      <c r="W44" s="16">
        <f>obliczenia!W268</f>
        <v>0</v>
      </c>
      <c r="X44" s="16">
        <f>obliczenia!X268</f>
        <v>0</v>
      </c>
      <c r="Y44" s="16">
        <f>obliczenia!Y268</f>
        <v>0</v>
      </c>
      <c r="Z44" s="16">
        <f>obliczenia!Z268</f>
        <v>0</v>
      </c>
      <c r="AA44" s="16">
        <f>obliczenia!AA268</f>
        <v>0</v>
      </c>
      <c r="AB44" s="16">
        <f>obliczenia!AB268</f>
        <v>0</v>
      </c>
      <c r="AC44" s="16">
        <f>obliczenia!AC268</f>
        <v>0</v>
      </c>
      <c r="AD44" s="16">
        <f>obliczenia!AD268</f>
        <v>0</v>
      </c>
      <c r="AE44" s="16">
        <f>obliczenia!AE268</f>
        <v>0</v>
      </c>
      <c r="AF44" s="16">
        <f>obliczenia!AF268</f>
        <v>0</v>
      </c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2:50" s="2" customFormat="1" ht="30" x14ac:dyDescent="0.25">
      <c r="B45" s="23" t="s">
        <v>27</v>
      </c>
      <c r="C45" s="19">
        <f>obliczenia!C269</f>
        <v>0</v>
      </c>
      <c r="D45" s="19">
        <f>obliczenia!D269</f>
        <v>0</v>
      </c>
      <c r="E45" s="19">
        <f>obliczenia!E269</f>
        <v>69764.907999999996</v>
      </c>
      <c r="F45" s="19">
        <f>obliczenia!F269</f>
        <v>69764.907999999996</v>
      </c>
      <c r="G45" s="19">
        <f>obliczenia!G269</f>
        <v>69764.907999999996</v>
      </c>
      <c r="H45" s="19">
        <f>obliczenia!H269</f>
        <v>69764.907999999996</v>
      </c>
      <c r="I45" s="19">
        <f>obliczenia!I269</f>
        <v>69764.907999999996</v>
      </c>
      <c r="J45" s="19">
        <f>obliczenia!J269</f>
        <v>69764.907999999996</v>
      </c>
      <c r="K45" s="19">
        <f>obliczenia!K269</f>
        <v>69764.907999999996</v>
      </c>
      <c r="L45" s="19">
        <f>obliczenia!L269</f>
        <v>69764.907999999996</v>
      </c>
      <c r="M45" s="19">
        <f>obliczenia!M269</f>
        <v>69764.907999999996</v>
      </c>
      <c r="N45" s="19">
        <f>obliczenia!N269</f>
        <v>69764.907999999996</v>
      </c>
      <c r="O45" s="19">
        <f>obliczenia!O269</f>
        <v>69764.907999999996</v>
      </c>
      <c r="P45" s="19">
        <f>obliczenia!P269</f>
        <v>69764.907999999996</v>
      </c>
      <c r="Q45" s="19">
        <f>obliczenia!Q269</f>
        <v>69764.907999999996</v>
      </c>
      <c r="R45" s="19">
        <f>obliczenia!R269</f>
        <v>69764.907999999996</v>
      </c>
      <c r="S45" s="19">
        <f>obliczenia!S269</f>
        <v>69764.907999999996</v>
      </c>
      <c r="T45" s="19">
        <f>obliczenia!T269</f>
        <v>69764.907999999996</v>
      </c>
      <c r="U45" s="19">
        <f>obliczenia!U269</f>
        <v>69764.907999999996</v>
      </c>
      <c r="V45" s="19">
        <f>obliczenia!V269</f>
        <v>69764.907999999996</v>
      </c>
      <c r="W45" s="19">
        <f>obliczenia!W269</f>
        <v>69764.907999999996</v>
      </c>
      <c r="X45" s="19">
        <f>obliczenia!X269</f>
        <v>69764.907999999996</v>
      </c>
      <c r="Y45" s="19">
        <f>obliczenia!Y269</f>
        <v>69764.907999999996</v>
      </c>
      <c r="Z45" s="19">
        <f>obliczenia!Z269</f>
        <v>69764.907999999996</v>
      </c>
      <c r="AA45" s="19">
        <f>obliczenia!AA269</f>
        <v>69764.907999999996</v>
      </c>
      <c r="AB45" s="19">
        <f>obliczenia!AB269</f>
        <v>69764.907999999996</v>
      </c>
      <c r="AC45" s="19">
        <f>obliczenia!AC269</f>
        <v>69764.907999999996</v>
      </c>
      <c r="AD45" s="19">
        <f>obliczenia!AD269</f>
        <v>69764.907999999996</v>
      </c>
      <c r="AE45" s="19">
        <f>obliczenia!AE269</f>
        <v>69764.907999999996</v>
      </c>
      <c r="AF45" s="19">
        <f>obliczenia!AF269</f>
        <v>69764.907999999996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2:50" ht="45" x14ac:dyDescent="0.25">
      <c r="B46" s="8" t="s">
        <v>28</v>
      </c>
      <c r="C46" s="16">
        <f>obliczenia!C270</f>
        <v>0</v>
      </c>
      <c r="D46" s="16">
        <f>obliczenia!D270</f>
        <v>0</v>
      </c>
      <c r="E46" s="16">
        <f>obliczenia!E270</f>
        <v>0</v>
      </c>
      <c r="F46" s="16">
        <f>obliczenia!F270</f>
        <v>0</v>
      </c>
      <c r="G46" s="16">
        <f>obliczenia!G270</f>
        <v>0</v>
      </c>
      <c r="H46" s="16">
        <f>obliczenia!H270</f>
        <v>0</v>
      </c>
      <c r="I46" s="16">
        <f>obliczenia!I270</f>
        <v>0</v>
      </c>
      <c r="J46" s="16">
        <f>obliczenia!J270</f>
        <v>0</v>
      </c>
      <c r="K46" s="16">
        <f>obliczenia!K270</f>
        <v>0</v>
      </c>
      <c r="L46" s="16">
        <f>obliczenia!L270</f>
        <v>0</v>
      </c>
      <c r="M46" s="16">
        <f>obliczenia!M270</f>
        <v>0</v>
      </c>
      <c r="N46" s="16">
        <f>obliczenia!N270</f>
        <v>0</v>
      </c>
      <c r="O46" s="16">
        <f>obliczenia!O270</f>
        <v>0</v>
      </c>
      <c r="P46" s="16">
        <f>obliczenia!P270</f>
        <v>0</v>
      </c>
      <c r="Q46" s="16">
        <f>obliczenia!Q270</f>
        <v>0</v>
      </c>
      <c r="R46" s="16">
        <f>obliczenia!R270</f>
        <v>0</v>
      </c>
      <c r="S46" s="16">
        <f>obliczenia!S270</f>
        <v>0</v>
      </c>
      <c r="T46" s="16">
        <f>obliczenia!T270</f>
        <v>0</v>
      </c>
      <c r="U46" s="16">
        <f>obliczenia!U270</f>
        <v>0</v>
      </c>
      <c r="V46" s="16">
        <f>obliczenia!V270</f>
        <v>0</v>
      </c>
      <c r="W46" s="16">
        <f>obliczenia!W270</f>
        <v>0</v>
      </c>
      <c r="X46" s="16">
        <f>obliczenia!X270</f>
        <v>0</v>
      </c>
      <c r="Y46" s="16">
        <f>obliczenia!Y270</f>
        <v>0</v>
      </c>
      <c r="Z46" s="16">
        <f>obliczenia!Z270</f>
        <v>0</v>
      </c>
      <c r="AA46" s="16">
        <f>obliczenia!AA270</f>
        <v>0</v>
      </c>
      <c r="AB46" s="16">
        <f>obliczenia!AB270</f>
        <v>0</v>
      </c>
      <c r="AC46" s="16">
        <f>obliczenia!AC270</f>
        <v>0</v>
      </c>
      <c r="AD46" s="16">
        <f>obliczenia!AD270</f>
        <v>0</v>
      </c>
      <c r="AE46" s="16">
        <f>obliczenia!AE270</f>
        <v>0</v>
      </c>
      <c r="AF46" s="16">
        <f>obliczenia!AF270</f>
        <v>0</v>
      </c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2:50" s="2" customFormat="1" ht="15" x14ac:dyDescent="0.25">
      <c r="B47" s="23" t="s">
        <v>29</v>
      </c>
      <c r="C47" s="19">
        <f>obliczenia!C271</f>
        <v>0</v>
      </c>
      <c r="D47" s="19">
        <f>obliczenia!D271</f>
        <v>0</v>
      </c>
      <c r="E47" s="19">
        <f>obliczenia!E271</f>
        <v>69764.907999999996</v>
      </c>
      <c r="F47" s="19">
        <f>obliczenia!F271</f>
        <v>69764.907999999996</v>
      </c>
      <c r="G47" s="19">
        <f>obliczenia!G271</f>
        <v>69764.907999999996</v>
      </c>
      <c r="H47" s="19">
        <f>obliczenia!H271</f>
        <v>69764.907999999996</v>
      </c>
      <c r="I47" s="19">
        <f>obliczenia!I271</f>
        <v>69764.907999999996</v>
      </c>
      <c r="J47" s="19">
        <f>obliczenia!J271</f>
        <v>69764.907999999996</v>
      </c>
      <c r="K47" s="19">
        <f>obliczenia!K271</f>
        <v>69764.907999999996</v>
      </c>
      <c r="L47" s="19">
        <f>obliczenia!L271</f>
        <v>69764.907999999996</v>
      </c>
      <c r="M47" s="19">
        <f>obliczenia!M271</f>
        <v>69764.907999999996</v>
      </c>
      <c r="N47" s="19">
        <f>obliczenia!N271</f>
        <v>69764.907999999996</v>
      </c>
      <c r="O47" s="19">
        <f>obliczenia!O271</f>
        <v>69764.907999999996</v>
      </c>
      <c r="P47" s="19">
        <f>obliczenia!P271</f>
        <v>69764.907999999996</v>
      </c>
      <c r="Q47" s="19">
        <f>obliczenia!Q271</f>
        <v>69764.907999999996</v>
      </c>
      <c r="R47" s="19">
        <f>obliczenia!R271</f>
        <v>69764.907999999996</v>
      </c>
      <c r="S47" s="19">
        <f>obliczenia!S271</f>
        <v>69764.907999999996</v>
      </c>
      <c r="T47" s="19">
        <f>obliczenia!T271</f>
        <v>69764.907999999996</v>
      </c>
      <c r="U47" s="19">
        <f>obliczenia!U271</f>
        <v>69764.907999999996</v>
      </c>
      <c r="V47" s="19">
        <f>obliczenia!V271</f>
        <v>69764.907999999996</v>
      </c>
      <c r="W47" s="19">
        <f>obliczenia!W271</f>
        <v>69764.907999999996</v>
      </c>
      <c r="X47" s="19">
        <f>obliczenia!X271</f>
        <v>69764.907999999996</v>
      </c>
      <c r="Y47" s="19">
        <f>obliczenia!Y271</f>
        <v>69764.907999999996</v>
      </c>
      <c r="Z47" s="19">
        <f>obliczenia!Z271</f>
        <v>69764.907999999996</v>
      </c>
      <c r="AA47" s="19">
        <f>obliczenia!AA271</f>
        <v>69764.907999999996</v>
      </c>
      <c r="AB47" s="19">
        <f>obliczenia!AB271</f>
        <v>69764.907999999996</v>
      </c>
      <c r="AC47" s="19">
        <f>obliczenia!AC271</f>
        <v>69764.907999999996</v>
      </c>
      <c r="AD47" s="19">
        <f>obliczenia!AD271</f>
        <v>69764.907999999996</v>
      </c>
      <c r="AE47" s="19">
        <f>obliczenia!AE271</f>
        <v>69764.907999999996</v>
      </c>
      <c r="AF47" s="19">
        <f>obliczenia!AF271</f>
        <v>69764.907999999996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2:50" ht="30" x14ac:dyDescent="0.25">
      <c r="B48" s="8" t="s">
        <v>30</v>
      </c>
      <c r="C48" s="16">
        <f>obliczenia!C272</f>
        <v>0</v>
      </c>
      <c r="D48" s="16">
        <f>obliczenia!D272</f>
        <v>0</v>
      </c>
      <c r="E48" s="16">
        <f>obliczenia!E272</f>
        <v>32134</v>
      </c>
      <c r="F48" s="16">
        <f>obliczenia!F272</f>
        <v>32134</v>
      </c>
      <c r="G48" s="16">
        <f>obliczenia!G272</f>
        <v>32134</v>
      </c>
      <c r="H48" s="16">
        <f>obliczenia!H272</f>
        <v>32134</v>
      </c>
      <c r="I48" s="16">
        <f>obliczenia!I272</f>
        <v>32134</v>
      </c>
      <c r="J48" s="16">
        <f>obliczenia!J272</f>
        <v>32134</v>
      </c>
      <c r="K48" s="16">
        <f>obliczenia!K272</f>
        <v>32134</v>
      </c>
      <c r="L48" s="16">
        <f>obliczenia!L272</f>
        <v>32134</v>
      </c>
      <c r="M48" s="16">
        <f>obliczenia!M272</f>
        <v>32134</v>
      </c>
      <c r="N48" s="16">
        <f>obliczenia!N272</f>
        <v>32134</v>
      </c>
      <c r="O48" s="16">
        <f>obliczenia!O272</f>
        <v>32134</v>
      </c>
      <c r="P48" s="16">
        <f>obliczenia!P272</f>
        <v>32134</v>
      </c>
      <c r="Q48" s="16">
        <f>obliczenia!Q272</f>
        <v>32134</v>
      </c>
      <c r="R48" s="16">
        <f>obliczenia!R272</f>
        <v>32134</v>
      </c>
      <c r="S48" s="16">
        <f>obliczenia!S272</f>
        <v>32134</v>
      </c>
      <c r="T48" s="16">
        <f>obliczenia!T272</f>
        <v>32134</v>
      </c>
      <c r="U48" s="16">
        <f>obliczenia!U272</f>
        <v>32134</v>
      </c>
      <c r="V48" s="16">
        <f>obliczenia!V272</f>
        <v>32134</v>
      </c>
      <c r="W48" s="16">
        <f>obliczenia!W272</f>
        <v>32134</v>
      </c>
      <c r="X48" s="16">
        <f>obliczenia!X272</f>
        <v>32134</v>
      </c>
      <c r="Y48" s="16">
        <f>obliczenia!Y272</f>
        <v>32134</v>
      </c>
      <c r="Z48" s="16">
        <f>obliczenia!Z272</f>
        <v>32134</v>
      </c>
      <c r="AA48" s="16">
        <f>obliczenia!AA272</f>
        <v>32134</v>
      </c>
      <c r="AB48" s="16">
        <f>obliczenia!AB272</f>
        <v>32134</v>
      </c>
      <c r="AC48" s="16">
        <f>obliczenia!AC272</f>
        <v>32134</v>
      </c>
      <c r="AD48" s="16">
        <f>obliczenia!AD272</f>
        <v>32134</v>
      </c>
      <c r="AE48" s="16">
        <f>obliczenia!AE272</f>
        <v>32134</v>
      </c>
      <c r="AF48" s="16">
        <f>obliczenia!AF272</f>
        <v>32134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2:50" s="2" customFormat="1" ht="15" x14ac:dyDescent="0.25">
      <c r="B49" s="23" t="s">
        <v>31</v>
      </c>
      <c r="C49" s="19">
        <f>obliczenia!C273</f>
        <v>0</v>
      </c>
      <c r="D49" s="19">
        <f>obliczenia!D273</f>
        <v>0</v>
      </c>
      <c r="E49" s="19">
        <f>obliczenia!E273</f>
        <v>37630.907999999996</v>
      </c>
      <c r="F49" s="19">
        <f>obliczenia!F273</f>
        <v>37630.907999999996</v>
      </c>
      <c r="G49" s="19">
        <f>obliczenia!G273</f>
        <v>37630.907999999996</v>
      </c>
      <c r="H49" s="19">
        <f>obliczenia!H273</f>
        <v>37630.907999999996</v>
      </c>
      <c r="I49" s="19">
        <f>obliczenia!I273</f>
        <v>37630.907999999996</v>
      </c>
      <c r="J49" s="19">
        <f>obliczenia!J273</f>
        <v>37630.907999999996</v>
      </c>
      <c r="K49" s="19">
        <f>obliczenia!K273</f>
        <v>37630.907999999996</v>
      </c>
      <c r="L49" s="19">
        <f>obliczenia!L273</f>
        <v>37630.907999999996</v>
      </c>
      <c r="M49" s="19">
        <f>obliczenia!M273</f>
        <v>37630.907999999996</v>
      </c>
      <c r="N49" s="19">
        <f>obliczenia!N273</f>
        <v>37630.907999999996</v>
      </c>
      <c r="O49" s="19">
        <f>obliczenia!O273</f>
        <v>37630.907999999996</v>
      </c>
      <c r="P49" s="19">
        <f>obliczenia!P273</f>
        <v>37630.907999999996</v>
      </c>
      <c r="Q49" s="19">
        <f>obliczenia!Q273</f>
        <v>37630.907999999996</v>
      </c>
      <c r="R49" s="19">
        <f>obliczenia!R273</f>
        <v>37630.907999999996</v>
      </c>
      <c r="S49" s="19">
        <f>obliczenia!S273</f>
        <v>37630.907999999996</v>
      </c>
      <c r="T49" s="19">
        <f>obliczenia!T273</f>
        <v>37630.907999999996</v>
      </c>
      <c r="U49" s="19">
        <f>obliczenia!U273</f>
        <v>37630.907999999996</v>
      </c>
      <c r="V49" s="19">
        <f>obliczenia!V273</f>
        <v>37630.907999999996</v>
      </c>
      <c r="W49" s="19">
        <f>obliczenia!W273</f>
        <v>37630.907999999996</v>
      </c>
      <c r="X49" s="19">
        <f>obliczenia!X273</f>
        <v>37630.907999999996</v>
      </c>
      <c r="Y49" s="19">
        <f>obliczenia!Y273</f>
        <v>37630.907999999996</v>
      </c>
      <c r="Z49" s="19">
        <f>obliczenia!Z273</f>
        <v>37630.907999999996</v>
      </c>
      <c r="AA49" s="19">
        <f>obliczenia!AA273</f>
        <v>37630.907999999996</v>
      </c>
      <c r="AB49" s="19">
        <f>obliczenia!AB273</f>
        <v>37630.907999999996</v>
      </c>
      <c r="AC49" s="19">
        <f>obliczenia!AC273</f>
        <v>37630.907999999996</v>
      </c>
      <c r="AD49" s="19">
        <f>obliczenia!AD273</f>
        <v>37630.907999999996</v>
      </c>
      <c r="AE49" s="19">
        <f>obliczenia!AE273</f>
        <v>37630.907999999996</v>
      </c>
      <c r="AF49" s="19">
        <f>obliczenia!AF273</f>
        <v>37630.907999999996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2:50" ht="15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2:50" ht="15" x14ac:dyDescent="0.25">
      <c r="B51" s="4" t="s">
        <v>234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2:50" ht="15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2:50" ht="30" x14ac:dyDescent="0.25">
      <c r="B53" s="6" t="s">
        <v>135</v>
      </c>
      <c r="C53" s="7" t="str">
        <f>założenia!C17</f>
        <v>Rok n
2015</v>
      </c>
      <c r="D53" s="7" t="str">
        <f>założenia!D17</f>
        <v>Rok n+1
2016</v>
      </c>
      <c r="E53" s="7" t="str">
        <f>założenia!E17</f>
        <v>Rok n+2
2017</v>
      </c>
      <c r="F53" s="7" t="str">
        <f>założenia!F17</f>
        <v>Rok n+3
2018</v>
      </c>
      <c r="G53" s="7" t="str">
        <f>założenia!G17</f>
        <v>Rok n+4
2019</v>
      </c>
      <c r="H53" s="7" t="str">
        <f>założenia!H17</f>
        <v>Rok n+5
2020</v>
      </c>
      <c r="I53" s="7" t="str">
        <f>założenia!I17</f>
        <v>Rok n+6
2021</v>
      </c>
      <c r="J53" s="7" t="str">
        <f>założenia!J17</f>
        <v>Rok n+7
2022</v>
      </c>
      <c r="K53" s="7" t="str">
        <f>założenia!K17</f>
        <v>Rok n+8
2023</v>
      </c>
      <c r="L53" s="7" t="str">
        <f>założenia!L17</f>
        <v>Rok n+9
2024</v>
      </c>
      <c r="M53" s="7" t="str">
        <f>założenia!M17</f>
        <v>Rok n+10
2025</v>
      </c>
      <c r="N53" s="7" t="str">
        <f>założenia!N17</f>
        <v>Rok n+11
2026</v>
      </c>
      <c r="O53" s="7" t="str">
        <f>założenia!O17</f>
        <v>Rok n+12
2027</v>
      </c>
      <c r="P53" s="7" t="str">
        <f>założenia!P17</f>
        <v>Rok n+13
2028</v>
      </c>
      <c r="Q53" s="7" t="str">
        <f>założenia!Q17</f>
        <v>Rok n+14
2029</v>
      </c>
      <c r="R53" s="7" t="str">
        <f>założenia!R17</f>
        <v>Rok n+15
2030</v>
      </c>
      <c r="S53" s="7" t="str">
        <f>założenia!S17</f>
        <v>Rok n+16
2031</v>
      </c>
      <c r="T53" s="7" t="str">
        <f>założenia!T17</f>
        <v>Rok n+17
2032</v>
      </c>
      <c r="U53" s="7" t="str">
        <f>założenia!U17</f>
        <v>Rok n+18
2033</v>
      </c>
      <c r="V53" s="7" t="str">
        <f>założenia!V17</f>
        <v>Rok n+19
2034</v>
      </c>
      <c r="W53" s="7" t="str">
        <f>założenia!W17</f>
        <v>Rok n+20
2035</v>
      </c>
      <c r="X53" s="7" t="str">
        <f>założenia!X17</f>
        <v>Rok n+21
2036</v>
      </c>
      <c r="Y53" s="7" t="str">
        <f>założenia!Y17</f>
        <v>Rok n+22
2037</v>
      </c>
      <c r="Z53" s="7" t="str">
        <f>założenia!Z17</f>
        <v>Rok n+23
2038</v>
      </c>
      <c r="AA53" s="7" t="str">
        <f>założenia!AA17</f>
        <v>Rok n+24
2039</v>
      </c>
      <c r="AB53" s="7" t="str">
        <f>założenia!AB17</f>
        <v>Rok n+25
2040</v>
      </c>
      <c r="AC53" s="7" t="str">
        <f>założenia!AC17</f>
        <v>Rok n+26
2041</v>
      </c>
      <c r="AD53" s="7" t="str">
        <f>założenia!AD17</f>
        <v>Rok n+27
2042</v>
      </c>
      <c r="AE53" s="7" t="str">
        <f>założenia!AE17</f>
        <v>Rok n+28
2043</v>
      </c>
      <c r="AF53" s="7" t="str">
        <f>założenia!AF17</f>
        <v>Rok n+29
2044</v>
      </c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2:50" ht="15" x14ac:dyDescent="0.25">
      <c r="B54" s="23" t="s">
        <v>32</v>
      </c>
      <c r="C54" s="19">
        <f>obliczenia!C514</f>
        <v>615000</v>
      </c>
      <c r="D54" s="19">
        <f>obliczenia!D514</f>
        <v>6765000</v>
      </c>
      <c r="E54" s="19">
        <f>obliczenia!E514</f>
        <v>6595875</v>
      </c>
      <c r="F54" s="19">
        <f>obliczenia!F514</f>
        <v>6426750</v>
      </c>
      <c r="G54" s="19">
        <f>obliczenia!G514</f>
        <v>6257625</v>
      </c>
      <c r="H54" s="19">
        <f>obliczenia!H514</f>
        <v>6088500</v>
      </c>
      <c r="I54" s="19">
        <f>obliczenia!I514</f>
        <v>5919375</v>
      </c>
      <c r="J54" s="19">
        <f>obliczenia!J514</f>
        <v>5750250</v>
      </c>
      <c r="K54" s="19">
        <f>obliczenia!K514</f>
        <v>5581125</v>
      </c>
      <c r="L54" s="19">
        <f>obliczenia!L514</f>
        <v>5412000</v>
      </c>
      <c r="M54" s="19">
        <f>obliczenia!M514</f>
        <v>5242875</v>
      </c>
      <c r="N54" s="19">
        <f>obliczenia!N514</f>
        <v>5073750</v>
      </c>
      <c r="O54" s="19">
        <f>obliczenia!O514</f>
        <v>4904625</v>
      </c>
      <c r="P54" s="19">
        <f>obliczenia!P514</f>
        <v>4735500</v>
      </c>
      <c r="Q54" s="19">
        <f>obliczenia!Q514</f>
        <v>4566375</v>
      </c>
      <c r="R54" s="19">
        <f>obliczenia!R514</f>
        <v>4397250</v>
      </c>
      <c r="S54" s="19">
        <f>obliczenia!S514</f>
        <v>4228125</v>
      </c>
      <c r="T54" s="19">
        <f>obliczenia!T514</f>
        <v>4059000</v>
      </c>
      <c r="U54" s="19">
        <f>obliczenia!U514</f>
        <v>3889875</v>
      </c>
      <c r="V54" s="19">
        <f>obliczenia!V514</f>
        <v>3720750</v>
      </c>
      <c r="W54" s="19">
        <f>obliczenia!W514</f>
        <v>3551625</v>
      </c>
      <c r="X54" s="19">
        <f>obliczenia!X514</f>
        <v>3382500</v>
      </c>
      <c r="Y54" s="19">
        <f>obliczenia!Y514</f>
        <v>3213375</v>
      </c>
      <c r="Z54" s="19">
        <f>obliczenia!Z514</f>
        <v>3044250</v>
      </c>
      <c r="AA54" s="19">
        <f>obliczenia!AA514</f>
        <v>2875125</v>
      </c>
      <c r="AB54" s="19">
        <f>obliczenia!AB514</f>
        <v>2706000</v>
      </c>
      <c r="AC54" s="19">
        <f>obliczenia!AC514</f>
        <v>2536875</v>
      </c>
      <c r="AD54" s="19">
        <f>obliczenia!AD514</f>
        <v>2367750</v>
      </c>
      <c r="AE54" s="19">
        <f>obliczenia!AE514</f>
        <v>2198625</v>
      </c>
      <c r="AF54" s="19">
        <f>obliczenia!AF514</f>
        <v>2029500</v>
      </c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2:50" s="3" customFormat="1" ht="15" x14ac:dyDescent="0.25">
      <c r="B55" s="8" t="s">
        <v>33</v>
      </c>
      <c r="C55" s="16">
        <f>obliczenia!C515</f>
        <v>0</v>
      </c>
      <c r="D55" s="16">
        <f>obliczenia!D515</f>
        <v>0</v>
      </c>
      <c r="E55" s="16">
        <f>obliczenia!E515</f>
        <v>0</v>
      </c>
      <c r="F55" s="16">
        <f>obliczenia!F515</f>
        <v>0</v>
      </c>
      <c r="G55" s="16">
        <f>obliczenia!G515</f>
        <v>0</v>
      </c>
      <c r="H55" s="16">
        <f>obliczenia!H515</f>
        <v>0</v>
      </c>
      <c r="I55" s="16">
        <f>obliczenia!I515</f>
        <v>0</v>
      </c>
      <c r="J55" s="16">
        <f>obliczenia!J515</f>
        <v>0</v>
      </c>
      <c r="K55" s="16">
        <f>obliczenia!K515</f>
        <v>0</v>
      </c>
      <c r="L55" s="16">
        <f>obliczenia!L515</f>
        <v>0</v>
      </c>
      <c r="M55" s="16">
        <f>obliczenia!M515</f>
        <v>0</v>
      </c>
      <c r="N55" s="16">
        <f>obliczenia!N515</f>
        <v>0</v>
      </c>
      <c r="O55" s="16">
        <f>obliczenia!O515</f>
        <v>0</v>
      </c>
      <c r="P55" s="16">
        <f>obliczenia!P515</f>
        <v>0</v>
      </c>
      <c r="Q55" s="16">
        <f>obliczenia!Q515</f>
        <v>0</v>
      </c>
      <c r="R55" s="16">
        <f>obliczenia!R515</f>
        <v>0</v>
      </c>
      <c r="S55" s="16">
        <f>obliczenia!S515</f>
        <v>0</v>
      </c>
      <c r="T55" s="16">
        <f>obliczenia!T515</f>
        <v>0</v>
      </c>
      <c r="U55" s="16">
        <f>obliczenia!U515</f>
        <v>0</v>
      </c>
      <c r="V55" s="16">
        <f>obliczenia!V515</f>
        <v>0</v>
      </c>
      <c r="W55" s="16">
        <f>obliczenia!W515</f>
        <v>0</v>
      </c>
      <c r="X55" s="16">
        <f>obliczenia!X515</f>
        <v>0</v>
      </c>
      <c r="Y55" s="16">
        <f>obliczenia!Y515</f>
        <v>0</v>
      </c>
      <c r="Z55" s="16">
        <f>obliczenia!Z515</f>
        <v>0</v>
      </c>
      <c r="AA55" s="16">
        <f>obliczenia!AA515</f>
        <v>0</v>
      </c>
      <c r="AB55" s="16">
        <f>obliczenia!AB515</f>
        <v>0</v>
      </c>
      <c r="AC55" s="16">
        <f>obliczenia!AC515</f>
        <v>0</v>
      </c>
      <c r="AD55" s="16">
        <f>obliczenia!AD515</f>
        <v>0</v>
      </c>
      <c r="AE55" s="16">
        <f>obliczenia!AE515</f>
        <v>0</v>
      </c>
      <c r="AF55" s="16">
        <f>obliczenia!AF515</f>
        <v>0</v>
      </c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2:50" s="3" customFormat="1" ht="15" x14ac:dyDescent="0.25">
      <c r="B56" s="8" t="s">
        <v>34</v>
      </c>
      <c r="C56" s="16">
        <f>obliczenia!C516</f>
        <v>615000</v>
      </c>
      <c r="D56" s="16">
        <f>obliczenia!D516</f>
        <v>6765000</v>
      </c>
      <c r="E56" s="16">
        <f>obliczenia!E516</f>
        <v>6595875</v>
      </c>
      <c r="F56" s="16">
        <f>obliczenia!F516</f>
        <v>6426750</v>
      </c>
      <c r="G56" s="16">
        <f>obliczenia!G516</f>
        <v>6257625</v>
      </c>
      <c r="H56" s="16">
        <f>obliczenia!H516</f>
        <v>6088500</v>
      </c>
      <c r="I56" s="16">
        <f>obliczenia!I516</f>
        <v>5919375</v>
      </c>
      <c r="J56" s="16">
        <f>obliczenia!J516</f>
        <v>5750250</v>
      </c>
      <c r="K56" s="16">
        <f>obliczenia!K516</f>
        <v>5581125</v>
      </c>
      <c r="L56" s="16">
        <f>obliczenia!L516</f>
        <v>5412000</v>
      </c>
      <c r="M56" s="16">
        <f>obliczenia!M516</f>
        <v>5242875</v>
      </c>
      <c r="N56" s="16">
        <f>obliczenia!N516</f>
        <v>5073750</v>
      </c>
      <c r="O56" s="16">
        <f>obliczenia!O516</f>
        <v>4904625</v>
      </c>
      <c r="P56" s="16">
        <f>obliczenia!P516</f>
        <v>4735500</v>
      </c>
      <c r="Q56" s="16">
        <f>obliczenia!Q516</f>
        <v>4566375</v>
      </c>
      <c r="R56" s="16">
        <f>obliczenia!R516</f>
        <v>4397250</v>
      </c>
      <c r="S56" s="16">
        <f>obliczenia!S516</f>
        <v>4228125</v>
      </c>
      <c r="T56" s="16">
        <f>obliczenia!T516</f>
        <v>4059000</v>
      </c>
      <c r="U56" s="16">
        <f>obliczenia!U516</f>
        <v>3889875</v>
      </c>
      <c r="V56" s="16">
        <f>obliczenia!V516</f>
        <v>3720750</v>
      </c>
      <c r="W56" s="16">
        <f>obliczenia!W516</f>
        <v>3551625</v>
      </c>
      <c r="X56" s="16">
        <f>obliczenia!X516</f>
        <v>3382500</v>
      </c>
      <c r="Y56" s="16">
        <f>obliczenia!Y516</f>
        <v>3213375</v>
      </c>
      <c r="Z56" s="16">
        <f>obliczenia!Z516</f>
        <v>3044250</v>
      </c>
      <c r="AA56" s="16">
        <f>obliczenia!AA516</f>
        <v>2875125</v>
      </c>
      <c r="AB56" s="16">
        <f>obliczenia!AB516</f>
        <v>2706000</v>
      </c>
      <c r="AC56" s="16">
        <f>obliczenia!AC516</f>
        <v>2536875</v>
      </c>
      <c r="AD56" s="16">
        <f>obliczenia!AD516</f>
        <v>2367750</v>
      </c>
      <c r="AE56" s="16">
        <f>obliczenia!AE516</f>
        <v>2198625</v>
      </c>
      <c r="AF56" s="16">
        <f>obliczenia!AF516</f>
        <v>2029500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2:50" s="3" customFormat="1" ht="15" x14ac:dyDescent="0.25">
      <c r="B57" s="8" t="s">
        <v>35</v>
      </c>
      <c r="C57" s="16">
        <f>obliczenia!C517</f>
        <v>0</v>
      </c>
      <c r="D57" s="16">
        <f>obliczenia!D517</f>
        <v>0</v>
      </c>
      <c r="E57" s="16">
        <f>obliczenia!E517</f>
        <v>0</v>
      </c>
      <c r="F57" s="16">
        <f>obliczenia!F517</f>
        <v>0</v>
      </c>
      <c r="G57" s="16">
        <f>obliczenia!G517</f>
        <v>0</v>
      </c>
      <c r="H57" s="16">
        <f>obliczenia!H517</f>
        <v>0</v>
      </c>
      <c r="I57" s="16">
        <f>obliczenia!I517</f>
        <v>0</v>
      </c>
      <c r="J57" s="16">
        <f>obliczenia!J517</f>
        <v>0</v>
      </c>
      <c r="K57" s="16">
        <f>obliczenia!K517</f>
        <v>0</v>
      </c>
      <c r="L57" s="16">
        <f>obliczenia!L517</f>
        <v>0</v>
      </c>
      <c r="M57" s="16">
        <f>obliczenia!M517</f>
        <v>0</v>
      </c>
      <c r="N57" s="16">
        <f>obliczenia!N517</f>
        <v>0</v>
      </c>
      <c r="O57" s="16">
        <f>obliczenia!O517</f>
        <v>0</v>
      </c>
      <c r="P57" s="16">
        <f>obliczenia!P517</f>
        <v>0</v>
      </c>
      <c r="Q57" s="16">
        <f>obliczenia!Q517</f>
        <v>0</v>
      </c>
      <c r="R57" s="16">
        <f>obliczenia!R517</f>
        <v>0</v>
      </c>
      <c r="S57" s="16">
        <f>obliczenia!S517</f>
        <v>0</v>
      </c>
      <c r="T57" s="16">
        <f>obliczenia!T517</f>
        <v>0</v>
      </c>
      <c r="U57" s="16">
        <f>obliczenia!U517</f>
        <v>0</v>
      </c>
      <c r="V57" s="16">
        <f>obliczenia!V517</f>
        <v>0</v>
      </c>
      <c r="W57" s="16">
        <f>obliczenia!W517</f>
        <v>0</v>
      </c>
      <c r="X57" s="16">
        <f>obliczenia!X517</f>
        <v>0</v>
      </c>
      <c r="Y57" s="16">
        <f>obliczenia!Y517</f>
        <v>0</v>
      </c>
      <c r="Z57" s="16">
        <f>obliczenia!Z517</f>
        <v>0</v>
      </c>
      <c r="AA57" s="16">
        <f>obliczenia!AA517</f>
        <v>0</v>
      </c>
      <c r="AB57" s="16">
        <f>obliczenia!AB517</f>
        <v>0</v>
      </c>
      <c r="AC57" s="16">
        <f>obliczenia!AC517</f>
        <v>0</v>
      </c>
      <c r="AD57" s="16">
        <f>obliczenia!AD517</f>
        <v>0</v>
      </c>
      <c r="AE57" s="16">
        <f>obliczenia!AE517</f>
        <v>0</v>
      </c>
      <c r="AF57" s="16">
        <f>obliczenia!AF517</f>
        <v>0</v>
      </c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2:50" s="3" customFormat="1" ht="15" x14ac:dyDescent="0.25">
      <c r="B58" s="8" t="s">
        <v>36</v>
      </c>
      <c r="C58" s="16">
        <f>obliczenia!C518</f>
        <v>0</v>
      </c>
      <c r="D58" s="16">
        <f>obliczenia!D518</f>
        <v>0</v>
      </c>
      <c r="E58" s="16">
        <f>obliczenia!E518</f>
        <v>0</v>
      </c>
      <c r="F58" s="16">
        <f>obliczenia!F518</f>
        <v>0</v>
      </c>
      <c r="G58" s="16">
        <f>obliczenia!G518</f>
        <v>0</v>
      </c>
      <c r="H58" s="16">
        <f>obliczenia!H518</f>
        <v>0</v>
      </c>
      <c r="I58" s="16">
        <f>obliczenia!I518</f>
        <v>0</v>
      </c>
      <c r="J58" s="16">
        <f>obliczenia!J518</f>
        <v>0</v>
      </c>
      <c r="K58" s="16">
        <f>obliczenia!K518</f>
        <v>0</v>
      </c>
      <c r="L58" s="16">
        <f>obliczenia!L518</f>
        <v>0</v>
      </c>
      <c r="M58" s="16">
        <f>obliczenia!M518</f>
        <v>0</v>
      </c>
      <c r="N58" s="16">
        <f>obliczenia!N518</f>
        <v>0</v>
      </c>
      <c r="O58" s="16">
        <f>obliczenia!O518</f>
        <v>0</v>
      </c>
      <c r="P58" s="16">
        <f>obliczenia!P518</f>
        <v>0</v>
      </c>
      <c r="Q58" s="16">
        <f>obliczenia!Q518</f>
        <v>0</v>
      </c>
      <c r="R58" s="16">
        <f>obliczenia!R518</f>
        <v>0</v>
      </c>
      <c r="S58" s="16">
        <f>obliczenia!S518</f>
        <v>0</v>
      </c>
      <c r="T58" s="16">
        <f>obliczenia!T518</f>
        <v>0</v>
      </c>
      <c r="U58" s="16">
        <f>obliczenia!U518</f>
        <v>0</v>
      </c>
      <c r="V58" s="16">
        <f>obliczenia!V518</f>
        <v>0</v>
      </c>
      <c r="W58" s="16">
        <f>obliczenia!W518</f>
        <v>0</v>
      </c>
      <c r="X58" s="16">
        <f>obliczenia!X518</f>
        <v>0</v>
      </c>
      <c r="Y58" s="16">
        <f>obliczenia!Y518</f>
        <v>0</v>
      </c>
      <c r="Z58" s="16">
        <f>obliczenia!Z518</f>
        <v>0</v>
      </c>
      <c r="AA58" s="16">
        <f>obliczenia!AA518</f>
        <v>0</v>
      </c>
      <c r="AB58" s="16">
        <f>obliczenia!AB518</f>
        <v>0</v>
      </c>
      <c r="AC58" s="16">
        <f>obliczenia!AC518</f>
        <v>0</v>
      </c>
      <c r="AD58" s="16">
        <f>obliczenia!AD518</f>
        <v>0</v>
      </c>
      <c r="AE58" s="16">
        <f>obliczenia!AE518</f>
        <v>0</v>
      </c>
      <c r="AF58" s="16">
        <f>obliczenia!AF518</f>
        <v>0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2:50" s="3" customFormat="1" ht="30" x14ac:dyDescent="0.25">
      <c r="B59" s="8" t="s">
        <v>37</v>
      </c>
      <c r="C59" s="16">
        <f>obliczenia!C519</f>
        <v>0</v>
      </c>
      <c r="D59" s="16">
        <f>obliczenia!D519</f>
        <v>0</v>
      </c>
      <c r="E59" s="16">
        <f>obliczenia!E519</f>
        <v>0</v>
      </c>
      <c r="F59" s="16">
        <f>obliczenia!F519</f>
        <v>0</v>
      </c>
      <c r="G59" s="16">
        <f>obliczenia!G519</f>
        <v>0</v>
      </c>
      <c r="H59" s="16">
        <f>obliczenia!H519</f>
        <v>0</v>
      </c>
      <c r="I59" s="16">
        <f>obliczenia!I519</f>
        <v>0</v>
      </c>
      <c r="J59" s="16">
        <f>obliczenia!J519</f>
        <v>0</v>
      </c>
      <c r="K59" s="16">
        <f>obliczenia!K519</f>
        <v>0</v>
      </c>
      <c r="L59" s="16">
        <f>obliczenia!L519</f>
        <v>0</v>
      </c>
      <c r="M59" s="16">
        <f>obliczenia!M519</f>
        <v>0</v>
      </c>
      <c r="N59" s="16">
        <f>obliczenia!N519</f>
        <v>0</v>
      </c>
      <c r="O59" s="16">
        <f>obliczenia!O519</f>
        <v>0</v>
      </c>
      <c r="P59" s="16">
        <f>obliczenia!P519</f>
        <v>0</v>
      </c>
      <c r="Q59" s="16">
        <f>obliczenia!Q519</f>
        <v>0</v>
      </c>
      <c r="R59" s="16">
        <f>obliczenia!R519</f>
        <v>0</v>
      </c>
      <c r="S59" s="16">
        <f>obliczenia!S519</f>
        <v>0</v>
      </c>
      <c r="T59" s="16">
        <f>obliczenia!T519</f>
        <v>0</v>
      </c>
      <c r="U59" s="16">
        <f>obliczenia!U519</f>
        <v>0</v>
      </c>
      <c r="V59" s="16">
        <f>obliczenia!V519</f>
        <v>0</v>
      </c>
      <c r="W59" s="16">
        <f>obliczenia!W519</f>
        <v>0</v>
      </c>
      <c r="X59" s="16">
        <f>obliczenia!X519</f>
        <v>0</v>
      </c>
      <c r="Y59" s="16">
        <f>obliczenia!Y519</f>
        <v>0</v>
      </c>
      <c r="Z59" s="16">
        <f>obliczenia!Z519</f>
        <v>0</v>
      </c>
      <c r="AA59" s="16">
        <f>obliczenia!AA519</f>
        <v>0</v>
      </c>
      <c r="AB59" s="16">
        <f>obliczenia!AB519</f>
        <v>0</v>
      </c>
      <c r="AC59" s="16">
        <f>obliczenia!AC519</f>
        <v>0</v>
      </c>
      <c r="AD59" s="16">
        <f>obliczenia!AD519</f>
        <v>0</v>
      </c>
      <c r="AE59" s="16">
        <f>obliczenia!AE519</f>
        <v>0</v>
      </c>
      <c r="AF59" s="16">
        <f>obliczenia!AF519</f>
        <v>0</v>
      </c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2:50" ht="15" x14ac:dyDescent="0.25">
      <c r="B60" s="23" t="s">
        <v>38</v>
      </c>
      <c r="C60" s="19">
        <f>obliczenia!C520</f>
        <v>-361309.42545454577</v>
      </c>
      <c r="D60" s="19">
        <f>obliczenia!D520</f>
        <v>-3974403.6800000016</v>
      </c>
      <c r="E60" s="19">
        <f>obliczenia!E520</f>
        <v>-3836221.3140206193</v>
      </c>
      <c r="F60" s="19">
        <f>obliczenia!F520</f>
        <v>-3699230.3140206207</v>
      </c>
      <c r="G60" s="19">
        <f>obliczenia!G520</f>
        <v>-3562239.3140206188</v>
      </c>
      <c r="H60" s="19">
        <f>obliczenia!H520</f>
        <v>-3425248.3140206188</v>
      </c>
      <c r="I60" s="19">
        <f>obliczenia!I520</f>
        <v>-3288257.3140206165</v>
      </c>
      <c r="J60" s="19">
        <f>obliczenia!J520</f>
        <v>-3151266.3140206169</v>
      </c>
      <c r="K60" s="19">
        <f>obliczenia!K520</f>
        <v>-3014275.3140206207</v>
      </c>
      <c r="L60" s="19">
        <f>obliczenia!L520</f>
        <v>-2877284.3140206169</v>
      </c>
      <c r="M60" s="19">
        <f>obliczenia!M520</f>
        <v>-2740293.3140206127</v>
      </c>
      <c r="N60" s="19">
        <f>obliczenia!N520</f>
        <v>-2603302.3140206132</v>
      </c>
      <c r="O60" s="19">
        <f>obliczenia!O520</f>
        <v>-2466311.3140206202</v>
      </c>
      <c r="P60" s="19">
        <f>obliczenia!P520</f>
        <v>-2329320.3140206127</v>
      </c>
      <c r="Q60" s="19">
        <f>obliczenia!Q520</f>
        <v>-2192329.3140206132</v>
      </c>
      <c r="R60" s="19">
        <f>obliczenia!R520</f>
        <v>-2055338.3140206127</v>
      </c>
      <c r="S60" s="19">
        <f>obliczenia!S520</f>
        <v>-1918347.3140206127</v>
      </c>
      <c r="T60" s="19">
        <f>obliczenia!T520</f>
        <v>-1781356.3140206055</v>
      </c>
      <c r="U60" s="19">
        <f>obliczenia!U520</f>
        <v>-1644365.3140206053</v>
      </c>
      <c r="V60" s="19">
        <f>obliczenia!V520</f>
        <v>-1507374.3140206202</v>
      </c>
      <c r="W60" s="19">
        <f>obliczenia!W520</f>
        <v>-1370383.3140206055</v>
      </c>
      <c r="X60" s="19">
        <f>obliczenia!X520</f>
        <v>-1233392.3140206202</v>
      </c>
      <c r="Y60" s="19">
        <f>obliczenia!Y520</f>
        <v>-1096401.3140206204</v>
      </c>
      <c r="Z60" s="19">
        <f>obliczenia!Z520</f>
        <v>-959410.31402062043</v>
      </c>
      <c r="AA60" s="19">
        <f>obliczenia!AA520</f>
        <v>-822419.31402062043</v>
      </c>
      <c r="AB60" s="19">
        <f>obliczenia!AB520</f>
        <v>-685428.31402062043</v>
      </c>
      <c r="AC60" s="19">
        <f>obliczenia!AC520</f>
        <v>-548437.31402063533</v>
      </c>
      <c r="AD60" s="19">
        <f>obliczenia!AD520</f>
        <v>-411446.31402065023</v>
      </c>
      <c r="AE60" s="19">
        <f>obliczenia!AE520</f>
        <v>-274455.31402063533</v>
      </c>
      <c r="AF60" s="19">
        <f>obliczenia!AF520</f>
        <v>-137464.31402063533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2:50" s="3" customFormat="1" ht="15" x14ac:dyDescent="0.25">
      <c r="B61" s="8" t="s">
        <v>39</v>
      </c>
      <c r="C61" s="16">
        <f>obliczenia!C521</f>
        <v>0</v>
      </c>
      <c r="D61" s="16">
        <f>obliczenia!D521</f>
        <v>0</v>
      </c>
      <c r="E61" s="16">
        <f>obliczenia!E521</f>
        <v>595.68298969074385</v>
      </c>
      <c r="F61" s="16">
        <f>obliczenia!F521</f>
        <v>595.68298969068564</v>
      </c>
      <c r="G61" s="16">
        <f>obliczenia!G521</f>
        <v>595.68298969068564</v>
      </c>
      <c r="H61" s="16">
        <f>obliczenia!H521</f>
        <v>595.68298969068564</v>
      </c>
      <c r="I61" s="16">
        <f>obliczenia!I521</f>
        <v>595.68298969074385</v>
      </c>
      <c r="J61" s="16">
        <f>obliczenia!J521</f>
        <v>595.68298969068564</v>
      </c>
      <c r="K61" s="16">
        <f>obliczenia!K521</f>
        <v>595.68298969068564</v>
      </c>
      <c r="L61" s="16">
        <f>obliczenia!L521</f>
        <v>595.68298969068564</v>
      </c>
      <c r="M61" s="16">
        <f>obliczenia!M521</f>
        <v>595.68298969074385</v>
      </c>
      <c r="N61" s="16">
        <f>obliczenia!N521</f>
        <v>595.68298969068564</v>
      </c>
      <c r="O61" s="16">
        <f>obliczenia!O521</f>
        <v>595.68298969074385</v>
      </c>
      <c r="P61" s="16">
        <f>obliczenia!P521</f>
        <v>595.68298969080206</v>
      </c>
      <c r="Q61" s="16">
        <f>obliczenia!Q521</f>
        <v>595.68298969068564</v>
      </c>
      <c r="R61" s="16">
        <f>obliczenia!R521</f>
        <v>595.68298969080206</v>
      </c>
      <c r="S61" s="16">
        <f>obliczenia!S521</f>
        <v>595.68298969080206</v>
      </c>
      <c r="T61" s="16">
        <f>obliczenia!T521</f>
        <v>595.68298969068564</v>
      </c>
      <c r="U61" s="16">
        <f>obliczenia!U521</f>
        <v>595.68298969068564</v>
      </c>
      <c r="V61" s="16">
        <f>obliczenia!V521</f>
        <v>595.68298969080206</v>
      </c>
      <c r="W61" s="16">
        <f>obliczenia!W521</f>
        <v>595.68298969068564</v>
      </c>
      <c r="X61" s="16">
        <f>obliczenia!X521</f>
        <v>595.68298969068564</v>
      </c>
      <c r="Y61" s="16">
        <f>obliczenia!Y521</f>
        <v>595.68298969068564</v>
      </c>
      <c r="Z61" s="16">
        <f>obliczenia!Z521</f>
        <v>595.68298969068564</v>
      </c>
      <c r="AA61" s="16">
        <f>obliczenia!AA521</f>
        <v>595.68298969068564</v>
      </c>
      <c r="AB61" s="16">
        <f>obliczenia!AB521</f>
        <v>595.68298969068564</v>
      </c>
      <c r="AC61" s="16">
        <f>obliczenia!AC521</f>
        <v>595.68298969068564</v>
      </c>
      <c r="AD61" s="16">
        <f>obliczenia!AD521</f>
        <v>595.68298969068564</v>
      </c>
      <c r="AE61" s="16">
        <f>obliczenia!AE521</f>
        <v>595.68298969068564</v>
      </c>
      <c r="AF61" s="16">
        <f>obliczenia!AF521</f>
        <v>595.68298969068564</v>
      </c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2:50" s="3" customFormat="1" ht="15" x14ac:dyDescent="0.25">
      <c r="B62" s="8" t="s">
        <v>40</v>
      </c>
      <c r="C62" s="16">
        <f>obliczenia!C522</f>
        <v>0</v>
      </c>
      <c r="D62" s="16">
        <f>obliczenia!D522</f>
        <v>0</v>
      </c>
      <c r="E62" s="16">
        <f>obliczenia!E522</f>
        <v>953.09278350532986</v>
      </c>
      <c r="F62" s="16">
        <f>obliczenia!F522</f>
        <v>953.09278350509703</v>
      </c>
      <c r="G62" s="16">
        <f>obliczenia!G522</f>
        <v>953.09278350509703</v>
      </c>
      <c r="H62" s="16">
        <f>obliczenia!H522</f>
        <v>953.09278350509703</v>
      </c>
      <c r="I62" s="16">
        <f>obliczenia!I522</f>
        <v>953.09278350509703</v>
      </c>
      <c r="J62" s="16">
        <f>obliczenia!J522</f>
        <v>953.09278350509703</v>
      </c>
      <c r="K62" s="16">
        <f>obliczenia!K522</f>
        <v>953.09278350509703</v>
      </c>
      <c r="L62" s="16">
        <f>obliczenia!L522</f>
        <v>953.09278350509703</v>
      </c>
      <c r="M62" s="16">
        <f>obliczenia!M522</f>
        <v>953.09278350532986</v>
      </c>
      <c r="N62" s="16">
        <f>obliczenia!N522</f>
        <v>953.09278350509703</v>
      </c>
      <c r="O62" s="16">
        <f>obliczenia!O522</f>
        <v>953.09278350532986</v>
      </c>
      <c r="P62" s="16">
        <f>obliczenia!P522</f>
        <v>953.09278350532986</v>
      </c>
      <c r="Q62" s="16">
        <f>obliczenia!Q522</f>
        <v>953.09278350509703</v>
      </c>
      <c r="R62" s="16">
        <f>obliczenia!R522</f>
        <v>953.09278350509703</v>
      </c>
      <c r="S62" s="16">
        <f>obliczenia!S522</f>
        <v>953.09278350509703</v>
      </c>
      <c r="T62" s="16">
        <f>obliczenia!T522</f>
        <v>953.09278350509703</v>
      </c>
      <c r="U62" s="16">
        <f>obliczenia!U522</f>
        <v>953.09278350532986</v>
      </c>
      <c r="V62" s="16">
        <f>obliczenia!V522</f>
        <v>953.09278350509703</v>
      </c>
      <c r="W62" s="16">
        <f>obliczenia!W522</f>
        <v>953.09278350509703</v>
      </c>
      <c r="X62" s="16">
        <f>obliczenia!X522</f>
        <v>953.09278350532986</v>
      </c>
      <c r="Y62" s="16">
        <f>obliczenia!Y522</f>
        <v>953.09278350509703</v>
      </c>
      <c r="Z62" s="16">
        <f>obliczenia!Z522</f>
        <v>953.09278350509703</v>
      </c>
      <c r="AA62" s="16">
        <f>obliczenia!AA522</f>
        <v>953.09278350509703</v>
      </c>
      <c r="AB62" s="16">
        <f>obliczenia!AB522</f>
        <v>953.09278350509703</v>
      </c>
      <c r="AC62" s="16">
        <f>obliczenia!AC522</f>
        <v>953.09278350509703</v>
      </c>
      <c r="AD62" s="16">
        <f>obliczenia!AD522</f>
        <v>953.09278350509703</v>
      </c>
      <c r="AE62" s="16">
        <f>obliczenia!AE522</f>
        <v>953.09278350509703</v>
      </c>
      <c r="AF62" s="16">
        <f>obliczenia!AF522</f>
        <v>953.09278350509703</v>
      </c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2:50" s="3" customFormat="1" ht="15" x14ac:dyDescent="0.25">
      <c r="B63" s="8" t="s">
        <v>41</v>
      </c>
      <c r="C63" s="16">
        <f>obliczenia!C523</f>
        <v>-361309.42545454577</v>
      </c>
      <c r="D63" s="16">
        <f>obliczenia!D523</f>
        <v>-3974403.6800000016</v>
      </c>
      <c r="E63" s="16">
        <f>obliczenia!E523</f>
        <v>-3837770.0897938153</v>
      </c>
      <c r="F63" s="16">
        <f>obliczenia!F523</f>
        <v>-3700779.0897938162</v>
      </c>
      <c r="G63" s="16">
        <f>obliczenia!G523</f>
        <v>-3563788.0897938143</v>
      </c>
      <c r="H63" s="16">
        <f>obliczenia!H523</f>
        <v>-3426797.0897938143</v>
      </c>
      <c r="I63" s="16">
        <f>obliczenia!I523</f>
        <v>-3289806.0897938125</v>
      </c>
      <c r="J63" s="16">
        <f>obliczenia!J523</f>
        <v>-3152815.0897938125</v>
      </c>
      <c r="K63" s="16">
        <f>obliczenia!K523</f>
        <v>-3015824.0897938162</v>
      </c>
      <c r="L63" s="16">
        <f>obliczenia!L523</f>
        <v>-2878833.0897938125</v>
      </c>
      <c r="M63" s="16">
        <f>obliczenia!M523</f>
        <v>-2741842.0897938088</v>
      </c>
      <c r="N63" s="16">
        <f>obliczenia!N523</f>
        <v>-2604851.0897938088</v>
      </c>
      <c r="O63" s="16">
        <f>obliczenia!O523</f>
        <v>-2467860.0897938162</v>
      </c>
      <c r="P63" s="16">
        <f>obliczenia!P523</f>
        <v>-2330869.0897938088</v>
      </c>
      <c r="Q63" s="16">
        <f>obliczenia!Q523</f>
        <v>-2193878.0897938088</v>
      </c>
      <c r="R63" s="16">
        <f>obliczenia!R523</f>
        <v>-2056887.0897938088</v>
      </c>
      <c r="S63" s="16">
        <f>obliczenia!S523</f>
        <v>-1919896.0897938088</v>
      </c>
      <c r="T63" s="16">
        <f>obliczenia!T523</f>
        <v>-1782905.0897938013</v>
      </c>
      <c r="U63" s="16">
        <f>obliczenia!U523</f>
        <v>-1645914.0897938013</v>
      </c>
      <c r="V63" s="16">
        <f>obliczenia!V523</f>
        <v>-1508923.0897938162</v>
      </c>
      <c r="W63" s="16">
        <f>obliczenia!W523</f>
        <v>-1371932.0897938013</v>
      </c>
      <c r="X63" s="16">
        <f>obliczenia!X523</f>
        <v>-1234941.0897938162</v>
      </c>
      <c r="Y63" s="16">
        <f>obliczenia!Y523</f>
        <v>-1097950.0897938162</v>
      </c>
      <c r="Z63" s="16">
        <f>obliczenia!Z523</f>
        <v>-960959.08979381621</v>
      </c>
      <c r="AA63" s="16">
        <f>obliczenia!AA523</f>
        <v>-823968.08979381621</v>
      </c>
      <c r="AB63" s="16">
        <f>obliczenia!AB523</f>
        <v>-686977.08979381621</v>
      </c>
      <c r="AC63" s="16">
        <f>obliczenia!AC523</f>
        <v>-549986.08979383111</v>
      </c>
      <c r="AD63" s="16">
        <f>obliczenia!AD523</f>
        <v>-412995.08979384601</v>
      </c>
      <c r="AE63" s="16">
        <f>obliczenia!AE523</f>
        <v>-276004.08979383111</v>
      </c>
      <c r="AF63" s="16">
        <f>obliczenia!AF523</f>
        <v>-139013.08979383111</v>
      </c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2:50" s="3" customFormat="1" ht="30" x14ac:dyDescent="0.25">
      <c r="B64" s="8" t="s">
        <v>42</v>
      </c>
      <c r="C64" s="16">
        <f>obliczenia!C524</f>
        <v>0</v>
      </c>
      <c r="D64" s="16">
        <f>obliczenia!D524</f>
        <v>0</v>
      </c>
      <c r="E64" s="16">
        <f>obliczenia!E524</f>
        <v>0</v>
      </c>
      <c r="F64" s="16">
        <f>obliczenia!F524</f>
        <v>0</v>
      </c>
      <c r="G64" s="16">
        <f>obliczenia!G524</f>
        <v>0</v>
      </c>
      <c r="H64" s="16">
        <f>obliczenia!H524</f>
        <v>0</v>
      </c>
      <c r="I64" s="16">
        <f>obliczenia!I524</f>
        <v>0</v>
      </c>
      <c r="J64" s="16">
        <f>obliczenia!J524</f>
        <v>0</v>
      </c>
      <c r="K64" s="16">
        <f>obliczenia!K524</f>
        <v>0</v>
      </c>
      <c r="L64" s="16">
        <f>obliczenia!L524</f>
        <v>0</v>
      </c>
      <c r="M64" s="16">
        <f>obliczenia!M524</f>
        <v>0</v>
      </c>
      <c r="N64" s="16">
        <f>obliczenia!N524</f>
        <v>0</v>
      </c>
      <c r="O64" s="16">
        <f>obliczenia!O524</f>
        <v>0</v>
      </c>
      <c r="P64" s="16">
        <f>obliczenia!P524</f>
        <v>0</v>
      </c>
      <c r="Q64" s="16">
        <f>obliczenia!Q524</f>
        <v>0</v>
      </c>
      <c r="R64" s="16">
        <f>obliczenia!R524</f>
        <v>0</v>
      </c>
      <c r="S64" s="16">
        <f>obliczenia!S524</f>
        <v>0</v>
      </c>
      <c r="T64" s="16">
        <f>obliczenia!T524</f>
        <v>0</v>
      </c>
      <c r="U64" s="16">
        <f>obliczenia!U524</f>
        <v>0</v>
      </c>
      <c r="V64" s="16">
        <f>obliczenia!V524</f>
        <v>0</v>
      </c>
      <c r="W64" s="16">
        <f>obliczenia!W524</f>
        <v>0</v>
      </c>
      <c r="X64" s="16">
        <f>obliczenia!X524</f>
        <v>0</v>
      </c>
      <c r="Y64" s="16">
        <f>obliczenia!Y524</f>
        <v>0</v>
      </c>
      <c r="Z64" s="16">
        <f>obliczenia!Z524</f>
        <v>0</v>
      </c>
      <c r="AA64" s="16">
        <f>obliczenia!AA524</f>
        <v>0</v>
      </c>
      <c r="AB64" s="16">
        <f>obliczenia!AB524</f>
        <v>0</v>
      </c>
      <c r="AC64" s="16">
        <f>obliczenia!AC524</f>
        <v>0</v>
      </c>
      <c r="AD64" s="16">
        <f>obliczenia!AD524</f>
        <v>0</v>
      </c>
      <c r="AE64" s="16">
        <f>obliczenia!AE524</f>
        <v>0</v>
      </c>
      <c r="AF64" s="16">
        <f>obliczenia!AF524</f>
        <v>0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2:50" ht="15" x14ac:dyDescent="0.25">
      <c r="B65" s="23" t="s">
        <v>43</v>
      </c>
      <c r="C65" s="19">
        <f>obliczenia!C525</f>
        <v>253690.57454545423</v>
      </c>
      <c r="D65" s="19">
        <f>obliczenia!D525</f>
        <v>2790596.3199999984</v>
      </c>
      <c r="E65" s="19">
        <f>obliczenia!E525</f>
        <v>2759653.6859793807</v>
      </c>
      <c r="F65" s="19">
        <f>obliczenia!F525</f>
        <v>2727519.6859793793</v>
      </c>
      <c r="G65" s="19">
        <f>obliczenia!G525</f>
        <v>2695385.6859793812</v>
      </c>
      <c r="H65" s="19">
        <f>obliczenia!H525</f>
        <v>2663251.6859793812</v>
      </c>
      <c r="I65" s="19">
        <f>obliczenia!I525</f>
        <v>2631117.6859793835</v>
      </c>
      <c r="J65" s="19">
        <f>obliczenia!J525</f>
        <v>2598983.6859793831</v>
      </c>
      <c r="K65" s="19">
        <f>obliczenia!K525</f>
        <v>2566849.6859793793</v>
      </c>
      <c r="L65" s="19">
        <f>obliczenia!L525</f>
        <v>2534715.6859793831</v>
      </c>
      <c r="M65" s="19">
        <f>obliczenia!M525</f>
        <v>2502581.6859793873</v>
      </c>
      <c r="N65" s="19">
        <f>obliczenia!N525</f>
        <v>2470447.6859793868</v>
      </c>
      <c r="O65" s="19">
        <f>obliczenia!O525</f>
        <v>2438313.6859793798</v>
      </c>
      <c r="P65" s="19">
        <f>obliczenia!P525</f>
        <v>2406179.6859793873</v>
      </c>
      <c r="Q65" s="19">
        <f>obliczenia!Q525</f>
        <v>2374045.6859793868</v>
      </c>
      <c r="R65" s="19">
        <f>obliczenia!R525</f>
        <v>2341911.6859793873</v>
      </c>
      <c r="S65" s="19">
        <f>obliczenia!S525</f>
        <v>2309777.6859793873</v>
      </c>
      <c r="T65" s="19">
        <f>obliczenia!T525</f>
        <v>2277643.6859793942</v>
      </c>
      <c r="U65" s="19">
        <f>obliczenia!U525</f>
        <v>2245509.6859793947</v>
      </c>
      <c r="V65" s="19">
        <f>obliczenia!V525</f>
        <v>2213375.6859793798</v>
      </c>
      <c r="W65" s="19">
        <f>obliczenia!W525</f>
        <v>2181241.6859793942</v>
      </c>
      <c r="X65" s="19">
        <f>obliczenia!X525</f>
        <v>2149107.6859793798</v>
      </c>
      <c r="Y65" s="19">
        <f>obliczenia!Y525</f>
        <v>2116973.6859793793</v>
      </c>
      <c r="Z65" s="19">
        <f>obliczenia!Z525</f>
        <v>2084839.6859793796</v>
      </c>
      <c r="AA65" s="19">
        <f>obliczenia!AA525</f>
        <v>2052705.6859793796</v>
      </c>
      <c r="AB65" s="19">
        <f>obliczenia!AB525</f>
        <v>2020571.6859793796</v>
      </c>
      <c r="AC65" s="19">
        <f>obliczenia!AC525</f>
        <v>1988437.6859793647</v>
      </c>
      <c r="AD65" s="19">
        <f>obliczenia!AD525</f>
        <v>1956303.6859793498</v>
      </c>
      <c r="AE65" s="19">
        <f>obliczenia!AE525</f>
        <v>1924169.6859793647</v>
      </c>
      <c r="AF65" s="19">
        <f>obliczenia!AF525</f>
        <v>1892035.6859793647</v>
      </c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2:50" ht="15" x14ac:dyDescent="0.25">
      <c r="B66" s="23" t="s">
        <v>44</v>
      </c>
      <c r="C66" s="19">
        <f>obliczenia!C526</f>
        <v>0</v>
      </c>
      <c r="D66" s="19">
        <f>obliczenia!D526</f>
        <v>0</v>
      </c>
      <c r="E66" s="19">
        <f>obliczenia!E526</f>
        <v>37630.908000000054</v>
      </c>
      <c r="F66" s="19">
        <f>obliczenia!F526</f>
        <v>75261.815999992425</v>
      </c>
      <c r="G66" s="19">
        <f>obliczenia!G526</f>
        <v>112892.7239999997</v>
      </c>
      <c r="H66" s="19">
        <f>obliczenia!H526</f>
        <v>150523.63200000674</v>
      </c>
      <c r="I66" s="19">
        <f>obliczenia!I526</f>
        <v>188154.53999999911</v>
      </c>
      <c r="J66" s="19">
        <f>obliczenia!J526</f>
        <v>225785.44799999148</v>
      </c>
      <c r="K66" s="19">
        <f>obliczenia!K526</f>
        <v>263416.35599998385</v>
      </c>
      <c r="L66" s="19">
        <f>obliczenia!L526</f>
        <v>301047.26399997622</v>
      </c>
      <c r="M66" s="19">
        <f>obliczenia!M526</f>
        <v>338678.17199996859</v>
      </c>
      <c r="N66" s="19">
        <f>obliczenia!N526</f>
        <v>376309.07999996096</v>
      </c>
      <c r="O66" s="19">
        <f>obliczenia!O526</f>
        <v>413939.98799995333</v>
      </c>
      <c r="P66" s="19">
        <f>obliczenia!P526</f>
        <v>451570.8959999457</v>
      </c>
      <c r="Q66" s="19">
        <f>obliczenia!Q526</f>
        <v>489201.80399993807</v>
      </c>
      <c r="R66" s="19">
        <f>obliczenia!R526</f>
        <v>526832.71199993044</v>
      </c>
      <c r="S66" s="19">
        <f>obliczenia!S526</f>
        <v>564463.61999992281</v>
      </c>
      <c r="T66" s="19">
        <f>obliczenia!T526</f>
        <v>602094.52799991518</v>
      </c>
      <c r="U66" s="19">
        <f>obliczenia!U526</f>
        <v>639725.43599990755</v>
      </c>
      <c r="V66" s="19">
        <f>obliczenia!V526</f>
        <v>677356.34399989992</v>
      </c>
      <c r="W66" s="19">
        <f>obliczenia!W526</f>
        <v>714987.25199989229</v>
      </c>
      <c r="X66" s="19">
        <f>obliczenia!X526</f>
        <v>752618.15999988467</v>
      </c>
      <c r="Y66" s="19">
        <f>obliczenia!Y526</f>
        <v>790249.06799987704</v>
      </c>
      <c r="Z66" s="19">
        <f>obliczenia!Z526</f>
        <v>827879.97599986941</v>
      </c>
      <c r="AA66" s="19">
        <f>obliczenia!AA526</f>
        <v>865510.88399986178</v>
      </c>
      <c r="AB66" s="19">
        <f>obliczenia!AB526</f>
        <v>903141.79199985415</v>
      </c>
      <c r="AC66" s="19">
        <f>obliczenia!AC526</f>
        <v>940772.69999984652</v>
      </c>
      <c r="AD66" s="19">
        <f>obliczenia!AD526</f>
        <v>978403.60799983889</v>
      </c>
      <c r="AE66" s="19">
        <f>obliczenia!AE526</f>
        <v>1016034.5159998313</v>
      </c>
      <c r="AF66" s="19">
        <f>obliczenia!AF526</f>
        <v>1053665.4239998199</v>
      </c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2:50" s="3" customFormat="1" ht="15" x14ac:dyDescent="0.25">
      <c r="B67" s="8" t="s">
        <v>45</v>
      </c>
      <c r="C67" s="16">
        <f>obliczenia!C527</f>
        <v>0</v>
      </c>
      <c r="D67" s="16">
        <f>obliczenia!D527</f>
        <v>0</v>
      </c>
      <c r="E67" s="16">
        <f>obliczenia!E527</f>
        <v>0</v>
      </c>
      <c r="F67" s="16">
        <f>obliczenia!F527</f>
        <v>37630.907999992371</v>
      </c>
      <c r="G67" s="16">
        <f>obliczenia!G527</f>
        <v>75261.815999999642</v>
      </c>
      <c r="H67" s="16">
        <f>obliczenia!H527</f>
        <v>112892.72400000691</v>
      </c>
      <c r="I67" s="16">
        <f>obliczenia!I527</f>
        <v>150523.63199999928</v>
      </c>
      <c r="J67" s="16">
        <f>obliczenia!J527</f>
        <v>188154.53999999166</v>
      </c>
      <c r="K67" s="16">
        <f>obliczenia!K527</f>
        <v>225785.44799998403</v>
      </c>
      <c r="L67" s="16">
        <f>obliczenia!L527</f>
        <v>263416.3559999764</v>
      </c>
      <c r="M67" s="16">
        <f>obliczenia!M527</f>
        <v>301047.26399996877</v>
      </c>
      <c r="N67" s="16">
        <f>obliczenia!N527</f>
        <v>338678.17199996114</v>
      </c>
      <c r="O67" s="16">
        <f>obliczenia!O527</f>
        <v>376309.07999995351</v>
      </c>
      <c r="P67" s="16">
        <f>obliczenia!P527</f>
        <v>413939.98799994588</v>
      </c>
      <c r="Q67" s="16">
        <f>obliczenia!Q527</f>
        <v>451570.89599993825</v>
      </c>
      <c r="R67" s="16">
        <f>obliczenia!R527</f>
        <v>489201.80399993062</v>
      </c>
      <c r="S67" s="16">
        <f>obliczenia!S527</f>
        <v>526832.71199992299</v>
      </c>
      <c r="T67" s="16">
        <f>obliczenia!T527</f>
        <v>564463.61999991536</v>
      </c>
      <c r="U67" s="16">
        <f>obliczenia!U527</f>
        <v>602094.52799990773</v>
      </c>
      <c r="V67" s="16">
        <f>obliczenia!V527</f>
        <v>639725.4359999001</v>
      </c>
      <c r="W67" s="16">
        <f>obliczenia!W527</f>
        <v>677356.34399989247</v>
      </c>
      <c r="X67" s="16">
        <f>obliczenia!X527</f>
        <v>714987.25199988484</v>
      </c>
      <c r="Y67" s="16">
        <f>obliczenia!Y527</f>
        <v>752618.15999987721</v>
      </c>
      <c r="Z67" s="16">
        <f>obliczenia!Z527</f>
        <v>790249.06799986959</v>
      </c>
      <c r="AA67" s="16">
        <f>obliczenia!AA527</f>
        <v>827879.97599986196</v>
      </c>
      <c r="AB67" s="16">
        <f>obliczenia!AB527</f>
        <v>865510.88399985433</v>
      </c>
      <c r="AC67" s="16">
        <f>obliczenia!AC527</f>
        <v>903141.7919998467</v>
      </c>
      <c r="AD67" s="16">
        <f>obliczenia!AD527</f>
        <v>940772.69999983907</v>
      </c>
      <c r="AE67" s="16">
        <f>obliczenia!AE527</f>
        <v>978403.60799983144</v>
      </c>
      <c r="AF67" s="16">
        <f>obliczenia!AF527</f>
        <v>1016034.5159998238</v>
      </c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2:50" s="3" customFormat="1" ht="30" x14ac:dyDescent="0.25">
      <c r="B68" s="8" t="s">
        <v>46</v>
      </c>
      <c r="C68" s="16">
        <f>obliczenia!C528</f>
        <v>0</v>
      </c>
      <c r="D68" s="16">
        <f>obliczenia!D528</f>
        <v>0</v>
      </c>
      <c r="E68" s="16">
        <f>obliczenia!E528</f>
        <v>0</v>
      </c>
      <c r="F68" s="16">
        <f>obliczenia!F528</f>
        <v>0</v>
      </c>
      <c r="G68" s="16">
        <f>obliczenia!G528</f>
        <v>0</v>
      </c>
      <c r="H68" s="16">
        <f>obliczenia!H528</f>
        <v>0</v>
      </c>
      <c r="I68" s="16">
        <f>obliczenia!I528</f>
        <v>0</v>
      </c>
      <c r="J68" s="16">
        <f>obliczenia!J528</f>
        <v>0</v>
      </c>
      <c r="K68" s="16">
        <f>obliczenia!K528</f>
        <v>0</v>
      </c>
      <c r="L68" s="16">
        <f>obliczenia!L528</f>
        <v>0</v>
      </c>
      <c r="M68" s="16">
        <f>obliczenia!M528</f>
        <v>0</v>
      </c>
      <c r="N68" s="16">
        <f>obliczenia!N528</f>
        <v>0</v>
      </c>
      <c r="O68" s="16">
        <f>obliczenia!O528</f>
        <v>0</v>
      </c>
      <c r="P68" s="16">
        <f>obliczenia!P528</f>
        <v>0</v>
      </c>
      <c r="Q68" s="16">
        <f>obliczenia!Q528</f>
        <v>0</v>
      </c>
      <c r="R68" s="16">
        <f>obliczenia!R528</f>
        <v>0</v>
      </c>
      <c r="S68" s="16">
        <f>obliczenia!S528</f>
        <v>0</v>
      </c>
      <c r="T68" s="16">
        <f>obliczenia!T528</f>
        <v>0</v>
      </c>
      <c r="U68" s="16">
        <f>obliczenia!U528</f>
        <v>0</v>
      </c>
      <c r="V68" s="16">
        <f>obliczenia!V528</f>
        <v>0</v>
      </c>
      <c r="W68" s="16">
        <f>obliczenia!W528</f>
        <v>0</v>
      </c>
      <c r="X68" s="16">
        <f>obliczenia!X528</f>
        <v>0</v>
      </c>
      <c r="Y68" s="16">
        <f>obliczenia!Y528</f>
        <v>0</v>
      </c>
      <c r="Z68" s="16">
        <f>obliczenia!Z528</f>
        <v>0</v>
      </c>
      <c r="AA68" s="16">
        <f>obliczenia!AA528</f>
        <v>0</v>
      </c>
      <c r="AB68" s="16">
        <f>obliczenia!AB528</f>
        <v>0</v>
      </c>
      <c r="AC68" s="16">
        <f>obliczenia!AC528</f>
        <v>0</v>
      </c>
      <c r="AD68" s="16">
        <f>obliczenia!AD528</f>
        <v>0</v>
      </c>
      <c r="AE68" s="16">
        <f>obliczenia!AE528</f>
        <v>0</v>
      </c>
      <c r="AF68" s="16">
        <f>obliczenia!AF528</f>
        <v>0</v>
      </c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2:50" s="3" customFormat="1" ht="15" x14ac:dyDescent="0.25">
      <c r="B69" s="8" t="s">
        <v>149</v>
      </c>
      <c r="C69" s="16">
        <f>obliczenia!C529</f>
        <v>0</v>
      </c>
      <c r="D69" s="16">
        <f>obliczenia!D529</f>
        <v>0</v>
      </c>
      <c r="E69" s="16">
        <f>obliczenia!E529</f>
        <v>0</v>
      </c>
      <c r="F69" s="16">
        <f>obliczenia!F529</f>
        <v>0</v>
      </c>
      <c r="G69" s="16">
        <f>obliczenia!G529</f>
        <v>0</v>
      </c>
      <c r="H69" s="16">
        <f>obliczenia!H529</f>
        <v>0</v>
      </c>
      <c r="I69" s="16">
        <f>obliczenia!I529</f>
        <v>0</v>
      </c>
      <c r="J69" s="16">
        <f>obliczenia!J529</f>
        <v>0</v>
      </c>
      <c r="K69" s="16">
        <f>obliczenia!K529</f>
        <v>0</v>
      </c>
      <c r="L69" s="16">
        <f>obliczenia!L529</f>
        <v>0</v>
      </c>
      <c r="M69" s="16">
        <f>obliczenia!M529</f>
        <v>0</v>
      </c>
      <c r="N69" s="16">
        <f>obliczenia!N529</f>
        <v>0</v>
      </c>
      <c r="O69" s="16">
        <f>obliczenia!O529</f>
        <v>0</v>
      </c>
      <c r="P69" s="16">
        <f>obliczenia!P529</f>
        <v>0</v>
      </c>
      <c r="Q69" s="16">
        <f>obliczenia!Q529</f>
        <v>0</v>
      </c>
      <c r="R69" s="16">
        <f>obliczenia!R529</f>
        <v>0</v>
      </c>
      <c r="S69" s="16">
        <f>obliczenia!S529</f>
        <v>0</v>
      </c>
      <c r="T69" s="16">
        <f>obliczenia!T529</f>
        <v>0</v>
      </c>
      <c r="U69" s="16">
        <f>obliczenia!U529</f>
        <v>0</v>
      </c>
      <c r="V69" s="16">
        <f>obliczenia!V529</f>
        <v>0</v>
      </c>
      <c r="W69" s="16">
        <f>obliczenia!W529</f>
        <v>0</v>
      </c>
      <c r="X69" s="16">
        <f>obliczenia!X529</f>
        <v>0</v>
      </c>
      <c r="Y69" s="16">
        <f>obliczenia!Y529</f>
        <v>0</v>
      </c>
      <c r="Z69" s="16">
        <f>obliczenia!Z529</f>
        <v>0</v>
      </c>
      <c r="AA69" s="16">
        <f>obliczenia!AA529</f>
        <v>0</v>
      </c>
      <c r="AB69" s="16">
        <f>obliczenia!AB529</f>
        <v>0</v>
      </c>
      <c r="AC69" s="16">
        <f>obliczenia!AC529</f>
        <v>0</v>
      </c>
      <c r="AD69" s="16">
        <f>obliczenia!AD529</f>
        <v>0</v>
      </c>
      <c r="AE69" s="16">
        <f>obliczenia!AE529</f>
        <v>0</v>
      </c>
      <c r="AF69" s="16">
        <f>obliczenia!AF529</f>
        <v>0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2:50" s="3" customFormat="1" ht="15" x14ac:dyDescent="0.25">
      <c r="B70" s="8" t="s">
        <v>47</v>
      </c>
      <c r="C70" s="16">
        <f>obliczenia!C530</f>
        <v>0</v>
      </c>
      <c r="D70" s="16">
        <f>obliczenia!D530</f>
        <v>0</v>
      </c>
      <c r="E70" s="16">
        <f>obliczenia!E530</f>
        <v>0</v>
      </c>
      <c r="F70" s="16">
        <f>obliczenia!F530</f>
        <v>0</v>
      </c>
      <c r="G70" s="16">
        <f>obliczenia!G530</f>
        <v>0</v>
      </c>
      <c r="H70" s="16">
        <f>obliczenia!H530</f>
        <v>0</v>
      </c>
      <c r="I70" s="16">
        <f>obliczenia!I530</f>
        <v>0</v>
      </c>
      <c r="J70" s="16">
        <f>obliczenia!J530</f>
        <v>0</v>
      </c>
      <c r="K70" s="16">
        <f>obliczenia!K530</f>
        <v>0</v>
      </c>
      <c r="L70" s="16">
        <f>obliczenia!L530</f>
        <v>0</v>
      </c>
      <c r="M70" s="16">
        <f>obliczenia!M530</f>
        <v>0</v>
      </c>
      <c r="N70" s="16">
        <f>obliczenia!N530</f>
        <v>0</v>
      </c>
      <c r="O70" s="16">
        <f>obliczenia!O530</f>
        <v>0</v>
      </c>
      <c r="P70" s="16">
        <f>obliczenia!P530</f>
        <v>0</v>
      </c>
      <c r="Q70" s="16">
        <f>obliczenia!Q530</f>
        <v>0</v>
      </c>
      <c r="R70" s="16">
        <f>obliczenia!R530</f>
        <v>0</v>
      </c>
      <c r="S70" s="16">
        <f>obliczenia!S530</f>
        <v>0</v>
      </c>
      <c r="T70" s="16">
        <f>obliczenia!T530</f>
        <v>0</v>
      </c>
      <c r="U70" s="16">
        <f>obliczenia!U530</f>
        <v>0</v>
      </c>
      <c r="V70" s="16">
        <f>obliczenia!V530</f>
        <v>0</v>
      </c>
      <c r="W70" s="16">
        <f>obliczenia!W530</f>
        <v>0</v>
      </c>
      <c r="X70" s="16">
        <f>obliczenia!X530</f>
        <v>0</v>
      </c>
      <c r="Y70" s="16">
        <f>obliczenia!Y530</f>
        <v>0</v>
      </c>
      <c r="Z70" s="16">
        <f>obliczenia!Z530</f>
        <v>0</v>
      </c>
      <c r="AA70" s="16">
        <f>obliczenia!AA530</f>
        <v>0</v>
      </c>
      <c r="AB70" s="16">
        <f>obliczenia!AB530</f>
        <v>0</v>
      </c>
      <c r="AC70" s="16">
        <f>obliczenia!AC530</f>
        <v>0</v>
      </c>
      <c r="AD70" s="16">
        <f>obliczenia!AD530</f>
        <v>0</v>
      </c>
      <c r="AE70" s="16">
        <f>obliczenia!AE530</f>
        <v>0</v>
      </c>
      <c r="AF70" s="16">
        <f>obliczenia!AF530</f>
        <v>0</v>
      </c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2:50" s="3" customFormat="1" ht="15" x14ac:dyDescent="0.25">
      <c r="B71" s="8" t="s">
        <v>48</v>
      </c>
      <c r="C71" s="16">
        <f>obliczenia!C531</f>
        <v>0</v>
      </c>
      <c r="D71" s="16">
        <f>obliczenia!D531</f>
        <v>0</v>
      </c>
      <c r="E71" s="16">
        <f>obliczenia!E531</f>
        <v>0</v>
      </c>
      <c r="F71" s="16">
        <f>obliczenia!F531</f>
        <v>0</v>
      </c>
      <c r="G71" s="16">
        <f>obliczenia!G531</f>
        <v>0</v>
      </c>
      <c r="H71" s="16">
        <f>obliczenia!H531</f>
        <v>0</v>
      </c>
      <c r="I71" s="16">
        <f>obliczenia!I531</f>
        <v>0</v>
      </c>
      <c r="J71" s="16">
        <f>obliczenia!J531</f>
        <v>0</v>
      </c>
      <c r="K71" s="16">
        <f>obliczenia!K531</f>
        <v>0</v>
      </c>
      <c r="L71" s="16">
        <f>obliczenia!L531</f>
        <v>0</v>
      </c>
      <c r="M71" s="16">
        <f>obliczenia!M531</f>
        <v>0</v>
      </c>
      <c r="N71" s="16">
        <f>obliczenia!N531</f>
        <v>0</v>
      </c>
      <c r="O71" s="16">
        <f>obliczenia!O531</f>
        <v>0</v>
      </c>
      <c r="P71" s="16">
        <f>obliczenia!P531</f>
        <v>0</v>
      </c>
      <c r="Q71" s="16">
        <f>obliczenia!Q531</f>
        <v>0</v>
      </c>
      <c r="R71" s="16">
        <f>obliczenia!R531</f>
        <v>0</v>
      </c>
      <c r="S71" s="16">
        <f>obliczenia!S531</f>
        <v>0</v>
      </c>
      <c r="T71" s="16">
        <f>obliczenia!T531</f>
        <v>0</v>
      </c>
      <c r="U71" s="16">
        <f>obliczenia!U531</f>
        <v>0</v>
      </c>
      <c r="V71" s="16">
        <f>obliczenia!V531</f>
        <v>0</v>
      </c>
      <c r="W71" s="16">
        <f>obliczenia!W531</f>
        <v>0</v>
      </c>
      <c r="X71" s="16">
        <f>obliczenia!X531</f>
        <v>0</v>
      </c>
      <c r="Y71" s="16">
        <f>obliczenia!Y531</f>
        <v>0</v>
      </c>
      <c r="Z71" s="16">
        <f>obliczenia!Z531</f>
        <v>0</v>
      </c>
      <c r="AA71" s="16">
        <f>obliczenia!AA531</f>
        <v>0</v>
      </c>
      <c r="AB71" s="16">
        <f>obliczenia!AB531</f>
        <v>0</v>
      </c>
      <c r="AC71" s="16">
        <f>obliczenia!AC531</f>
        <v>0</v>
      </c>
      <c r="AD71" s="16">
        <f>obliczenia!AD531</f>
        <v>0</v>
      </c>
      <c r="AE71" s="16">
        <f>obliczenia!AE531</f>
        <v>0</v>
      </c>
      <c r="AF71" s="16">
        <f>obliczenia!AF531</f>
        <v>0</v>
      </c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2:50" s="3" customFormat="1" ht="15" x14ac:dyDescent="0.25">
      <c r="B72" s="8" t="s">
        <v>49</v>
      </c>
      <c r="C72" s="16">
        <f>obliczenia!C532</f>
        <v>0</v>
      </c>
      <c r="D72" s="16">
        <f>obliczenia!D532</f>
        <v>0</v>
      </c>
      <c r="E72" s="16">
        <f>obliczenia!E532</f>
        <v>0</v>
      </c>
      <c r="F72" s="16">
        <f>obliczenia!F532</f>
        <v>0</v>
      </c>
      <c r="G72" s="16">
        <f>obliczenia!G532</f>
        <v>0</v>
      </c>
      <c r="H72" s="16">
        <f>obliczenia!H532</f>
        <v>0</v>
      </c>
      <c r="I72" s="16">
        <f>obliczenia!I532</f>
        <v>0</v>
      </c>
      <c r="J72" s="16">
        <f>obliczenia!J532</f>
        <v>0</v>
      </c>
      <c r="K72" s="16">
        <f>obliczenia!K532</f>
        <v>0</v>
      </c>
      <c r="L72" s="16">
        <f>obliczenia!L532</f>
        <v>0</v>
      </c>
      <c r="M72" s="16">
        <f>obliczenia!M532</f>
        <v>0</v>
      </c>
      <c r="N72" s="16">
        <f>obliczenia!N532</f>
        <v>0</v>
      </c>
      <c r="O72" s="16">
        <f>obliczenia!O532</f>
        <v>0</v>
      </c>
      <c r="P72" s="16">
        <f>obliczenia!P532</f>
        <v>0</v>
      </c>
      <c r="Q72" s="16">
        <f>obliczenia!Q532</f>
        <v>0</v>
      </c>
      <c r="R72" s="16">
        <f>obliczenia!R532</f>
        <v>0</v>
      </c>
      <c r="S72" s="16">
        <f>obliczenia!S532</f>
        <v>0</v>
      </c>
      <c r="T72" s="16">
        <f>obliczenia!T532</f>
        <v>0</v>
      </c>
      <c r="U72" s="16">
        <f>obliczenia!U532</f>
        <v>0</v>
      </c>
      <c r="V72" s="16">
        <f>obliczenia!V532</f>
        <v>0</v>
      </c>
      <c r="W72" s="16">
        <f>obliczenia!W532</f>
        <v>0</v>
      </c>
      <c r="X72" s="16">
        <f>obliczenia!X532</f>
        <v>0</v>
      </c>
      <c r="Y72" s="16">
        <f>obliczenia!Y532</f>
        <v>0</v>
      </c>
      <c r="Z72" s="16">
        <f>obliczenia!Z532</f>
        <v>0</v>
      </c>
      <c r="AA72" s="16">
        <f>obliczenia!AA532</f>
        <v>0</v>
      </c>
      <c r="AB72" s="16">
        <f>obliczenia!AB532</f>
        <v>0</v>
      </c>
      <c r="AC72" s="16">
        <f>obliczenia!AC532</f>
        <v>0</v>
      </c>
      <c r="AD72" s="16">
        <f>obliczenia!AD532</f>
        <v>0</v>
      </c>
      <c r="AE72" s="16">
        <f>obliczenia!AE532</f>
        <v>0</v>
      </c>
      <c r="AF72" s="16">
        <f>obliczenia!AF532</f>
        <v>0</v>
      </c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2:50" s="3" customFormat="1" ht="15" x14ac:dyDescent="0.25">
      <c r="B73" s="8" t="s">
        <v>50</v>
      </c>
      <c r="C73" s="16">
        <f>obliczenia!C533</f>
        <v>0</v>
      </c>
      <c r="D73" s="16">
        <f>obliczenia!D533</f>
        <v>0</v>
      </c>
      <c r="E73" s="16">
        <f>obliczenia!E533</f>
        <v>37630.908000000054</v>
      </c>
      <c r="F73" s="16">
        <f>obliczenia!F533</f>
        <v>37630.908000000054</v>
      </c>
      <c r="G73" s="16">
        <f>obliczenia!G533</f>
        <v>37630.908000000054</v>
      </c>
      <c r="H73" s="16">
        <f>obliczenia!H533</f>
        <v>37630.907999999821</v>
      </c>
      <c r="I73" s="16">
        <f>obliczenia!I533</f>
        <v>37630.907999999821</v>
      </c>
      <c r="J73" s="16">
        <f>obliczenia!J533</f>
        <v>37630.907999999821</v>
      </c>
      <c r="K73" s="16">
        <f>obliczenia!K533</f>
        <v>37630.907999999821</v>
      </c>
      <c r="L73" s="16">
        <f>obliczenia!L533</f>
        <v>37630.907999999821</v>
      </c>
      <c r="M73" s="16">
        <f>obliczenia!M533</f>
        <v>37630.907999999821</v>
      </c>
      <c r="N73" s="16">
        <f>obliczenia!N533</f>
        <v>37630.907999999821</v>
      </c>
      <c r="O73" s="16">
        <f>obliczenia!O533</f>
        <v>37630.907999999821</v>
      </c>
      <c r="P73" s="16">
        <f>obliczenia!P533</f>
        <v>37630.907999999821</v>
      </c>
      <c r="Q73" s="16">
        <f>obliczenia!Q533</f>
        <v>37630.907999999821</v>
      </c>
      <c r="R73" s="16">
        <f>obliczenia!R533</f>
        <v>37630.907999999821</v>
      </c>
      <c r="S73" s="16">
        <f>obliczenia!S533</f>
        <v>37630.907999999821</v>
      </c>
      <c r="T73" s="16">
        <f>obliczenia!T533</f>
        <v>37630.907999999821</v>
      </c>
      <c r="U73" s="16">
        <f>obliczenia!U533</f>
        <v>37630.907999999821</v>
      </c>
      <c r="V73" s="16">
        <f>obliczenia!V533</f>
        <v>37630.907999999821</v>
      </c>
      <c r="W73" s="16">
        <f>obliczenia!W533</f>
        <v>37630.907999999821</v>
      </c>
      <c r="X73" s="16">
        <f>obliczenia!X533</f>
        <v>37630.907999999821</v>
      </c>
      <c r="Y73" s="16">
        <f>obliczenia!Y533</f>
        <v>37630.907999999821</v>
      </c>
      <c r="Z73" s="16">
        <f>obliczenia!Z533</f>
        <v>37630.907999999821</v>
      </c>
      <c r="AA73" s="16">
        <f>obliczenia!AA533</f>
        <v>37630.907999999821</v>
      </c>
      <c r="AB73" s="16">
        <f>obliczenia!AB533</f>
        <v>37630.907999999821</v>
      </c>
      <c r="AC73" s="16">
        <f>obliczenia!AC533</f>
        <v>37630.907999999821</v>
      </c>
      <c r="AD73" s="16">
        <f>obliczenia!AD533</f>
        <v>37630.907999999821</v>
      </c>
      <c r="AE73" s="16">
        <f>obliczenia!AE533</f>
        <v>37630.907999999821</v>
      </c>
      <c r="AF73" s="16">
        <f>obliczenia!AF533</f>
        <v>37630.907999996096</v>
      </c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2:50" s="3" customFormat="1" ht="30" x14ac:dyDescent="0.25">
      <c r="B74" s="8" t="s">
        <v>51</v>
      </c>
      <c r="C74" s="16">
        <f>obliczenia!C534</f>
        <v>0</v>
      </c>
      <c r="D74" s="16">
        <f>obliczenia!D534</f>
        <v>0</v>
      </c>
      <c r="E74" s="16">
        <f>obliczenia!E534</f>
        <v>0</v>
      </c>
      <c r="F74" s="16">
        <f>obliczenia!F534</f>
        <v>0</v>
      </c>
      <c r="G74" s="16">
        <f>obliczenia!G534</f>
        <v>0</v>
      </c>
      <c r="H74" s="16">
        <f>obliczenia!H534</f>
        <v>0</v>
      </c>
      <c r="I74" s="16">
        <f>obliczenia!I534</f>
        <v>0</v>
      </c>
      <c r="J74" s="16">
        <f>obliczenia!J534</f>
        <v>0</v>
      </c>
      <c r="K74" s="16">
        <f>obliczenia!K534</f>
        <v>0</v>
      </c>
      <c r="L74" s="16">
        <f>obliczenia!L534</f>
        <v>0</v>
      </c>
      <c r="M74" s="16">
        <f>obliczenia!M534</f>
        <v>0</v>
      </c>
      <c r="N74" s="16">
        <f>obliczenia!N534</f>
        <v>0</v>
      </c>
      <c r="O74" s="16">
        <f>obliczenia!O534</f>
        <v>0</v>
      </c>
      <c r="P74" s="16">
        <f>obliczenia!P534</f>
        <v>0</v>
      </c>
      <c r="Q74" s="16">
        <f>obliczenia!Q534</f>
        <v>0</v>
      </c>
      <c r="R74" s="16">
        <f>obliczenia!R534</f>
        <v>0</v>
      </c>
      <c r="S74" s="16">
        <f>obliczenia!S534</f>
        <v>0</v>
      </c>
      <c r="T74" s="16">
        <f>obliczenia!T534</f>
        <v>0</v>
      </c>
      <c r="U74" s="16">
        <f>obliczenia!U534</f>
        <v>0</v>
      </c>
      <c r="V74" s="16">
        <f>obliczenia!V534</f>
        <v>0</v>
      </c>
      <c r="W74" s="16">
        <f>obliczenia!W534</f>
        <v>0</v>
      </c>
      <c r="X74" s="16">
        <f>obliczenia!X534</f>
        <v>0</v>
      </c>
      <c r="Y74" s="16">
        <f>obliczenia!Y534</f>
        <v>0</v>
      </c>
      <c r="Z74" s="16">
        <f>obliczenia!Z534</f>
        <v>0</v>
      </c>
      <c r="AA74" s="16">
        <f>obliczenia!AA534</f>
        <v>0</v>
      </c>
      <c r="AB74" s="16">
        <f>obliczenia!AB534</f>
        <v>0</v>
      </c>
      <c r="AC74" s="16">
        <f>obliczenia!AC534</f>
        <v>0</v>
      </c>
      <c r="AD74" s="16">
        <f>obliczenia!AD534</f>
        <v>0</v>
      </c>
      <c r="AE74" s="16">
        <f>obliczenia!AE534</f>
        <v>0</v>
      </c>
      <c r="AF74" s="16">
        <f>obliczenia!AF534</f>
        <v>0</v>
      </c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2:50" ht="30" x14ac:dyDescent="0.25">
      <c r="B75" s="23" t="s">
        <v>52</v>
      </c>
      <c r="C75" s="19">
        <f>obliczenia!C535</f>
        <v>253690.57454545452</v>
      </c>
      <c r="D75" s="19">
        <f>obliczenia!D535</f>
        <v>2790596.32</v>
      </c>
      <c r="E75" s="19">
        <f>obliczenia!E535</f>
        <v>2722022.7779793814</v>
      </c>
      <c r="F75" s="19">
        <f>obliczenia!F535</f>
        <v>2652257.8699793816</v>
      </c>
      <c r="G75" s="19">
        <f>obliczenia!G535</f>
        <v>2582492.9619793817</v>
      </c>
      <c r="H75" s="19">
        <f>obliczenia!H535</f>
        <v>2512728.0539793819</v>
      </c>
      <c r="I75" s="19">
        <f>obliczenia!I535</f>
        <v>2442963.1459793821</v>
      </c>
      <c r="J75" s="19">
        <f>obliczenia!J535</f>
        <v>2373198.2379793823</v>
      </c>
      <c r="K75" s="19">
        <f>obliczenia!K535</f>
        <v>2303433.3299793825</v>
      </c>
      <c r="L75" s="19">
        <f>obliczenia!L535</f>
        <v>2233668.4219793826</v>
      </c>
      <c r="M75" s="19">
        <f>obliczenia!M535</f>
        <v>2163903.5139793828</v>
      </c>
      <c r="N75" s="19">
        <f>obliczenia!N535</f>
        <v>2094138.6059793828</v>
      </c>
      <c r="O75" s="19">
        <f>obliczenia!O535</f>
        <v>2024373.6979793827</v>
      </c>
      <c r="P75" s="19">
        <f>obliczenia!P535</f>
        <v>1954608.7899793827</v>
      </c>
      <c r="Q75" s="19">
        <f>obliczenia!Q535</f>
        <v>1884843.8819793828</v>
      </c>
      <c r="R75" s="19">
        <f>obliczenia!R535</f>
        <v>1815078.9739793828</v>
      </c>
      <c r="S75" s="19">
        <f>obliczenia!S535</f>
        <v>1745314.0659793825</v>
      </c>
      <c r="T75" s="19">
        <f>obliczenia!T535</f>
        <v>1675549.1579793824</v>
      </c>
      <c r="U75" s="19">
        <f>obliczenia!U535</f>
        <v>1605784.2499793824</v>
      </c>
      <c r="V75" s="19">
        <f>obliczenia!V535</f>
        <v>1536019.3419793823</v>
      </c>
      <c r="W75" s="19">
        <f>obliczenia!W535</f>
        <v>1466254.4339793823</v>
      </c>
      <c r="X75" s="19">
        <f>obliczenia!X535</f>
        <v>1396489.5259793827</v>
      </c>
      <c r="Y75" s="19">
        <f>obliczenia!Y535</f>
        <v>1326724.6179793822</v>
      </c>
      <c r="Z75" s="19">
        <f>obliczenia!Z535</f>
        <v>1256959.7099793821</v>
      </c>
      <c r="AA75" s="19">
        <f>obliczenia!AA535</f>
        <v>1187194.8019793821</v>
      </c>
      <c r="AB75" s="19">
        <f>obliczenia!AB535</f>
        <v>1117429.893979382</v>
      </c>
      <c r="AC75" s="19">
        <f>obliczenia!AC535</f>
        <v>1047664.9859793819</v>
      </c>
      <c r="AD75" s="19">
        <f>obliczenia!AD535</f>
        <v>977900.07797938189</v>
      </c>
      <c r="AE75" s="19">
        <f>obliczenia!AE535</f>
        <v>908135.16997938184</v>
      </c>
      <c r="AF75" s="19">
        <f>obliczenia!AF535</f>
        <v>838370.26197938225</v>
      </c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2:50" s="3" customFormat="1" ht="15" x14ac:dyDescent="0.25">
      <c r="B76" s="8" t="s">
        <v>53</v>
      </c>
      <c r="C76" s="16">
        <f>obliczenia!C536</f>
        <v>0</v>
      </c>
      <c r="D76" s="16">
        <f>obliczenia!D536</f>
        <v>0</v>
      </c>
      <c r="E76" s="16">
        <f>obliczenia!E536</f>
        <v>0</v>
      </c>
      <c r="F76" s="16">
        <f>obliczenia!F536</f>
        <v>0</v>
      </c>
      <c r="G76" s="16">
        <f>obliczenia!G536</f>
        <v>0</v>
      </c>
      <c r="H76" s="16">
        <f>obliczenia!H536</f>
        <v>0</v>
      </c>
      <c r="I76" s="16">
        <f>obliczenia!I536</f>
        <v>0</v>
      </c>
      <c r="J76" s="16">
        <f>obliczenia!J536</f>
        <v>0</v>
      </c>
      <c r="K76" s="16">
        <f>obliczenia!K536</f>
        <v>0</v>
      </c>
      <c r="L76" s="16">
        <f>obliczenia!L536</f>
        <v>0</v>
      </c>
      <c r="M76" s="16">
        <f>obliczenia!M536</f>
        <v>0</v>
      </c>
      <c r="N76" s="16">
        <f>obliczenia!N536</f>
        <v>0</v>
      </c>
      <c r="O76" s="16">
        <f>obliczenia!O536</f>
        <v>0</v>
      </c>
      <c r="P76" s="16">
        <f>obliczenia!P536</f>
        <v>0</v>
      </c>
      <c r="Q76" s="16">
        <f>obliczenia!Q536</f>
        <v>0</v>
      </c>
      <c r="R76" s="16">
        <f>obliczenia!R536</f>
        <v>0</v>
      </c>
      <c r="S76" s="16">
        <f>obliczenia!S536</f>
        <v>0</v>
      </c>
      <c r="T76" s="16">
        <f>obliczenia!T536</f>
        <v>0</v>
      </c>
      <c r="U76" s="16">
        <f>obliczenia!U536</f>
        <v>0</v>
      </c>
      <c r="V76" s="16">
        <f>obliczenia!V536</f>
        <v>0</v>
      </c>
      <c r="W76" s="16">
        <f>obliczenia!W536</f>
        <v>0</v>
      </c>
      <c r="X76" s="16">
        <f>obliczenia!X536</f>
        <v>0</v>
      </c>
      <c r="Y76" s="16">
        <f>obliczenia!Y536</f>
        <v>0</v>
      </c>
      <c r="Z76" s="16">
        <f>obliczenia!Z536</f>
        <v>0</v>
      </c>
      <c r="AA76" s="16">
        <f>obliczenia!AA536</f>
        <v>0</v>
      </c>
      <c r="AB76" s="16">
        <f>obliczenia!AB536</f>
        <v>0</v>
      </c>
      <c r="AC76" s="16">
        <f>obliczenia!AC536</f>
        <v>0</v>
      </c>
      <c r="AD76" s="16">
        <f>obliczenia!AD536</f>
        <v>0</v>
      </c>
      <c r="AE76" s="16">
        <f>obliczenia!AE536</f>
        <v>0</v>
      </c>
      <c r="AF76" s="16">
        <f>obliczenia!AF536</f>
        <v>0</v>
      </c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2:50" s="3" customFormat="1" ht="15" x14ac:dyDescent="0.25">
      <c r="B77" s="8" t="s">
        <v>54</v>
      </c>
      <c r="C77" s="16">
        <f>obliczenia!C537</f>
        <v>0</v>
      </c>
      <c r="D77" s="16">
        <f>obliczenia!D537</f>
        <v>0</v>
      </c>
      <c r="E77" s="16">
        <f>obliczenia!E537</f>
        <v>0</v>
      </c>
      <c r="F77" s="16">
        <f>obliczenia!F537</f>
        <v>0</v>
      </c>
      <c r="G77" s="16">
        <f>obliczenia!G537</f>
        <v>0</v>
      </c>
      <c r="H77" s="16">
        <f>obliczenia!H537</f>
        <v>0</v>
      </c>
      <c r="I77" s="16">
        <f>obliczenia!I537</f>
        <v>0</v>
      </c>
      <c r="J77" s="16">
        <f>obliczenia!J537</f>
        <v>0</v>
      </c>
      <c r="K77" s="16">
        <f>obliczenia!K537</f>
        <v>0</v>
      </c>
      <c r="L77" s="16">
        <f>obliczenia!L537</f>
        <v>0</v>
      </c>
      <c r="M77" s="16">
        <f>obliczenia!M537</f>
        <v>0</v>
      </c>
      <c r="N77" s="16">
        <f>obliczenia!N537</f>
        <v>0</v>
      </c>
      <c r="O77" s="16">
        <f>obliczenia!O537</f>
        <v>0</v>
      </c>
      <c r="P77" s="16">
        <f>obliczenia!P537</f>
        <v>0</v>
      </c>
      <c r="Q77" s="16">
        <f>obliczenia!Q537</f>
        <v>0</v>
      </c>
      <c r="R77" s="16">
        <f>obliczenia!R537</f>
        <v>0</v>
      </c>
      <c r="S77" s="16">
        <f>obliczenia!S537</f>
        <v>0</v>
      </c>
      <c r="T77" s="16">
        <f>obliczenia!T537</f>
        <v>0</v>
      </c>
      <c r="U77" s="16">
        <f>obliczenia!U537</f>
        <v>0</v>
      </c>
      <c r="V77" s="16">
        <f>obliczenia!V537</f>
        <v>0</v>
      </c>
      <c r="W77" s="16">
        <f>obliczenia!W537</f>
        <v>0</v>
      </c>
      <c r="X77" s="16">
        <f>obliczenia!X537</f>
        <v>0</v>
      </c>
      <c r="Y77" s="16">
        <f>obliczenia!Y537</f>
        <v>0</v>
      </c>
      <c r="Z77" s="16">
        <f>obliczenia!Z537</f>
        <v>0</v>
      </c>
      <c r="AA77" s="16">
        <f>obliczenia!AA537</f>
        <v>0</v>
      </c>
      <c r="AB77" s="16">
        <f>obliczenia!AB537</f>
        <v>0</v>
      </c>
      <c r="AC77" s="16">
        <f>obliczenia!AC537</f>
        <v>0</v>
      </c>
      <c r="AD77" s="16">
        <f>obliczenia!AD537</f>
        <v>0</v>
      </c>
      <c r="AE77" s="16">
        <f>obliczenia!AE537</f>
        <v>0</v>
      </c>
      <c r="AF77" s="16">
        <f>obliczenia!AF537</f>
        <v>0</v>
      </c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2:50" s="3" customFormat="1" ht="15" x14ac:dyDescent="0.25">
      <c r="B78" s="8" t="s">
        <v>55</v>
      </c>
      <c r="C78" s="16">
        <f>obliczenia!C538</f>
        <v>0</v>
      </c>
      <c r="D78" s="16">
        <f>obliczenia!D538</f>
        <v>0</v>
      </c>
      <c r="E78" s="16">
        <f>obliczenia!E538</f>
        <v>1191.3659793813713</v>
      </c>
      <c r="F78" s="16">
        <f>obliczenia!F538</f>
        <v>1191.3659793813713</v>
      </c>
      <c r="G78" s="16">
        <f>obliczenia!G538</f>
        <v>1191.3659793816041</v>
      </c>
      <c r="H78" s="16">
        <f>obliczenia!H538</f>
        <v>1191.3659793816041</v>
      </c>
      <c r="I78" s="16">
        <f>obliczenia!I538</f>
        <v>1191.3659793813713</v>
      </c>
      <c r="J78" s="16">
        <f>obliczenia!J538</f>
        <v>1191.3659793816041</v>
      </c>
      <c r="K78" s="16">
        <f>obliczenia!K538</f>
        <v>1191.3659793813713</v>
      </c>
      <c r="L78" s="16">
        <f>obliczenia!L538</f>
        <v>1191.3659793816041</v>
      </c>
      <c r="M78" s="16">
        <f>obliczenia!M538</f>
        <v>1191.3659793813713</v>
      </c>
      <c r="N78" s="16">
        <f>obliczenia!N538</f>
        <v>1191.3659793813713</v>
      </c>
      <c r="O78" s="16">
        <f>obliczenia!O538</f>
        <v>1191.3659793813713</v>
      </c>
      <c r="P78" s="16">
        <f>obliczenia!P538</f>
        <v>1191.3659793813713</v>
      </c>
      <c r="Q78" s="16">
        <f>obliczenia!Q538</f>
        <v>1191.3659793816041</v>
      </c>
      <c r="R78" s="16">
        <f>obliczenia!R538</f>
        <v>1191.3659793816041</v>
      </c>
      <c r="S78" s="16">
        <f>obliczenia!S538</f>
        <v>1191.3659793813713</v>
      </c>
      <c r="T78" s="16">
        <f>obliczenia!T538</f>
        <v>1191.3659793813713</v>
      </c>
      <c r="U78" s="16">
        <f>obliczenia!U538</f>
        <v>1191.3659793813713</v>
      </c>
      <c r="V78" s="16">
        <f>obliczenia!V538</f>
        <v>1191.3659793813713</v>
      </c>
      <c r="W78" s="16">
        <f>obliczenia!W538</f>
        <v>1191.3659793813713</v>
      </c>
      <c r="X78" s="16">
        <f>obliczenia!X538</f>
        <v>1191.365979381837</v>
      </c>
      <c r="Y78" s="16">
        <f>obliczenia!Y538</f>
        <v>1191.3659793813713</v>
      </c>
      <c r="Z78" s="16">
        <f>obliczenia!Z538</f>
        <v>1191.3659793813713</v>
      </c>
      <c r="AA78" s="16">
        <f>obliczenia!AA538</f>
        <v>1191.3659793813713</v>
      </c>
      <c r="AB78" s="16">
        <f>obliczenia!AB538</f>
        <v>1191.3659793813713</v>
      </c>
      <c r="AC78" s="16">
        <f>obliczenia!AC538</f>
        <v>1191.3659793813713</v>
      </c>
      <c r="AD78" s="16">
        <f>obliczenia!AD538</f>
        <v>1191.3659793813713</v>
      </c>
      <c r="AE78" s="16">
        <f>obliczenia!AE538</f>
        <v>1191.3659793813713</v>
      </c>
      <c r="AF78" s="16">
        <f>obliczenia!AF538</f>
        <v>1191.365979381837</v>
      </c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2:50" s="3" customFormat="1" ht="15" x14ac:dyDescent="0.25">
      <c r="B79" s="8" t="s">
        <v>56</v>
      </c>
      <c r="C79" s="16">
        <f>obliczenia!C539</f>
        <v>253690.57454545452</v>
      </c>
      <c r="D79" s="16">
        <f>obliczenia!D539</f>
        <v>2790596.32</v>
      </c>
      <c r="E79" s="16">
        <f>obliczenia!E539</f>
        <v>2720831.412</v>
      </c>
      <c r="F79" s="16">
        <f>obliczenia!F539</f>
        <v>2651066.5040000002</v>
      </c>
      <c r="G79" s="16">
        <f>obliczenia!G539</f>
        <v>2581301.5960000004</v>
      </c>
      <c r="H79" s="16">
        <f>obliczenia!H539</f>
        <v>2511536.6880000005</v>
      </c>
      <c r="I79" s="16">
        <f>obliczenia!I539</f>
        <v>2441771.7800000007</v>
      </c>
      <c r="J79" s="16">
        <f>obliczenia!J539</f>
        <v>2372006.8720000009</v>
      </c>
      <c r="K79" s="16">
        <f>obliczenia!K539</f>
        <v>2302241.9640000011</v>
      </c>
      <c r="L79" s="16">
        <f>obliczenia!L539</f>
        <v>2232477.0560000013</v>
      </c>
      <c r="M79" s="16">
        <f>obliczenia!M539</f>
        <v>2162712.1480000014</v>
      </c>
      <c r="N79" s="16">
        <f>obliczenia!N539</f>
        <v>2092947.2400000014</v>
      </c>
      <c r="O79" s="16">
        <f>obliczenia!O539</f>
        <v>2023182.3320000013</v>
      </c>
      <c r="P79" s="16">
        <f>obliczenia!P539</f>
        <v>1953417.4240000013</v>
      </c>
      <c r="Q79" s="16">
        <f>obliczenia!Q539</f>
        <v>1883652.5160000012</v>
      </c>
      <c r="R79" s="16">
        <f>obliczenia!R539</f>
        <v>1813887.6080000012</v>
      </c>
      <c r="S79" s="16">
        <f>obliczenia!S539</f>
        <v>1744122.7000000011</v>
      </c>
      <c r="T79" s="16">
        <f>obliczenia!T539</f>
        <v>1674357.7920000011</v>
      </c>
      <c r="U79" s="16">
        <f>obliczenia!U539</f>
        <v>1604592.884000001</v>
      </c>
      <c r="V79" s="16">
        <f>obliczenia!V539</f>
        <v>1534827.976000001</v>
      </c>
      <c r="W79" s="16">
        <f>obliczenia!W539</f>
        <v>1465063.0680000009</v>
      </c>
      <c r="X79" s="16">
        <f>obliczenia!X539</f>
        <v>1395298.1600000008</v>
      </c>
      <c r="Y79" s="16">
        <f>obliczenia!Y539</f>
        <v>1325533.2520000008</v>
      </c>
      <c r="Z79" s="16">
        <f>obliczenia!Z539</f>
        <v>1255768.3440000007</v>
      </c>
      <c r="AA79" s="16">
        <f>obliczenia!AA539</f>
        <v>1186003.4360000007</v>
      </c>
      <c r="AB79" s="16">
        <f>obliczenia!AB539</f>
        <v>1116238.5280000006</v>
      </c>
      <c r="AC79" s="16">
        <f>obliczenia!AC539</f>
        <v>1046473.6200000006</v>
      </c>
      <c r="AD79" s="16">
        <f>obliczenia!AD539</f>
        <v>976708.71200000052</v>
      </c>
      <c r="AE79" s="16">
        <f>obliczenia!AE539</f>
        <v>906943.80400000047</v>
      </c>
      <c r="AF79" s="16">
        <f>obliczenia!AF539</f>
        <v>837178.89600000042</v>
      </c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2:50" ht="15" x14ac:dyDescent="0.25">
      <c r="B80" s="23" t="s">
        <v>57</v>
      </c>
      <c r="C80" s="19">
        <f>obliczenia!C540</f>
        <v>253690.57454545452</v>
      </c>
      <c r="D80" s="19">
        <f>obliczenia!D540</f>
        <v>2790596.32</v>
      </c>
      <c r="E80" s="19">
        <f>obliczenia!E540</f>
        <v>2759653.6859793812</v>
      </c>
      <c r="F80" s="19">
        <f>obliczenia!F540</f>
        <v>2727519.6859793738</v>
      </c>
      <c r="G80" s="19">
        <f>obliczenia!G540</f>
        <v>2695385.6859793812</v>
      </c>
      <c r="H80" s="19">
        <f>obliczenia!H540</f>
        <v>2663251.6859793887</v>
      </c>
      <c r="I80" s="19">
        <f>obliczenia!I540</f>
        <v>2631117.6859793812</v>
      </c>
      <c r="J80" s="19">
        <f>obliczenia!J540</f>
        <v>2598983.6859793738</v>
      </c>
      <c r="K80" s="19">
        <f>obliczenia!K540</f>
        <v>2566849.6859793663</v>
      </c>
      <c r="L80" s="19">
        <f>obliczenia!L540</f>
        <v>2534715.6859793589</v>
      </c>
      <c r="M80" s="19">
        <f>obliczenia!M540</f>
        <v>2502581.6859793514</v>
      </c>
      <c r="N80" s="19">
        <f>obliczenia!N540</f>
        <v>2470447.685979344</v>
      </c>
      <c r="O80" s="19">
        <f>obliczenia!O540</f>
        <v>2438313.685979336</v>
      </c>
      <c r="P80" s="19">
        <f>obliczenia!P540</f>
        <v>2406179.6859793281</v>
      </c>
      <c r="Q80" s="19">
        <f>obliczenia!Q540</f>
        <v>2374045.6859793207</v>
      </c>
      <c r="R80" s="19">
        <f>obliczenia!R540</f>
        <v>2341911.6859793132</v>
      </c>
      <c r="S80" s="19">
        <f>obliczenia!S540</f>
        <v>2309777.6859793053</v>
      </c>
      <c r="T80" s="19">
        <f>obliczenia!T540</f>
        <v>2277643.6859792974</v>
      </c>
      <c r="U80" s="19">
        <f>obliczenia!U540</f>
        <v>2245509.6859792899</v>
      </c>
      <c r="V80" s="19">
        <f>obliczenia!V540</f>
        <v>2213375.6859792825</v>
      </c>
      <c r="W80" s="19">
        <f>obliczenia!W540</f>
        <v>2181241.6859792746</v>
      </c>
      <c r="X80" s="19">
        <f>obliczenia!X540</f>
        <v>2149107.6859792676</v>
      </c>
      <c r="Y80" s="19">
        <f>obliczenia!Y540</f>
        <v>2116973.6859792592</v>
      </c>
      <c r="Z80" s="19">
        <f>obliczenia!Z540</f>
        <v>2084839.6859792515</v>
      </c>
      <c r="AA80" s="19">
        <f>obliczenia!AA540</f>
        <v>2052705.6859792438</v>
      </c>
      <c r="AB80" s="19">
        <f>obliczenia!AB540</f>
        <v>2020571.6859792362</v>
      </c>
      <c r="AC80" s="19">
        <f>obliczenia!AC540</f>
        <v>1988437.6859792285</v>
      </c>
      <c r="AD80" s="19">
        <f>obliczenia!AD540</f>
        <v>1956303.6859792208</v>
      </c>
      <c r="AE80" s="19">
        <f>obliczenia!AE540</f>
        <v>1924169.6859792131</v>
      </c>
      <c r="AF80" s="19">
        <f>obliczenia!AF540</f>
        <v>1892035.6859792022</v>
      </c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2:50" ht="15" x14ac:dyDescent="0.25">
      <c r="B81" s="5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2:50" ht="15" x14ac:dyDescent="0.25">
      <c r="B82" s="4" t="s">
        <v>235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2:50" ht="15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2:50" ht="30" x14ac:dyDescent="0.25">
      <c r="B84" s="43" t="s">
        <v>135</v>
      </c>
      <c r="C84" s="7" t="str">
        <f>założenia!C17</f>
        <v>Rok n
2015</v>
      </c>
      <c r="D84" s="7" t="str">
        <f>założenia!D17</f>
        <v>Rok n+1
2016</v>
      </c>
      <c r="E84" s="7" t="str">
        <f>założenia!E17</f>
        <v>Rok n+2
2017</v>
      </c>
      <c r="F84" s="7" t="str">
        <f>założenia!F17</f>
        <v>Rok n+3
2018</v>
      </c>
      <c r="G84" s="7" t="str">
        <f>założenia!G17</f>
        <v>Rok n+4
2019</v>
      </c>
      <c r="H84" s="7" t="str">
        <f>założenia!H17</f>
        <v>Rok n+5
2020</v>
      </c>
      <c r="I84" s="7" t="str">
        <f>założenia!I17</f>
        <v>Rok n+6
2021</v>
      </c>
      <c r="J84" s="7" t="str">
        <f>założenia!J17</f>
        <v>Rok n+7
2022</v>
      </c>
      <c r="K84" s="7" t="str">
        <f>założenia!K17</f>
        <v>Rok n+8
2023</v>
      </c>
      <c r="L84" s="7" t="str">
        <f>założenia!L17</f>
        <v>Rok n+9
2024</v>
      </c>
      <c r="M84" s="7" t="str">
        <f>założenia!M17</f>
        <v>Rok n+10
2025</v>
      </c>
      <c r="N84" s="7" t="str">
        <f>założenia!N17</f>
        <v>Rok n+11
2026</v>
      </c>
      <c r="O84" s="7" t="str">
        <f>założenia!O17</f>
        <v>Rok n+12
2027</v>
      </c>
      <c r="P84" s="7" t="str">
        <f>założenia!P17</f>
        <v>Rok n+13
2028</v>
      </c>
      <c r="Q84" s="7" t="str">
        <f>założenia!Q17</f>
        <v>Rok n+14
2029</v>
      </c>
      <c r="R84" s="7" t="str">
        <f>założenia!R17</f>
        <v>Rok n+15
2030</v>
      </c>
      <c r="S84" s="7" t="str">
        <f>założenia!S17</f>
        <v>Rok n+16
2031</v>
      </c>
      <c r="T84" s="7" t="str">
        <f>założenia!T17</f>
        <v>Rok n+17
2032</v>
      </c>
      <c r="U84" s="7" t="str">
        <f>założenia!U17</f>
        <v>Rok n+18
2033</v>
      </c>
      <c r="V84" s="7" t="str">
        <f>założenia!V17</f>
        <v>Rok n+19
2034</v>
      </c>
      <c r="W84" s="7" t="str">
        <f>założenia!W17</f>
        <v>Rok n+20
2035</v>
      </c>
      <c r="X84" s="7" t="str">
        <f>założenia!X17</f>
        <v>Rok n+21
2036</v>
      </c>
      <c r="Y84" s="7" t="str">
        <f>założenia!Y17</f>
        <v>Rok n+22
2037</v>
      </c>
      <c r="Z84" s="7" t="str">
        <f>założenia!Z17</f>
        <v>Rok n+23
2038</v>
      </c>
      <c r="AA84" s="7" t="str">
        <f>założenia!AA17</f>
        <v>Rok n+24
2039</v>
      </c>
      <c r="AB84" s="7" t="str">
        <f>założenia!AB17</f>
        <v>Rok n+25
2040</v>
      </c>
      <c r="AC84" s="7" t="str">
        <f>założenia!AC17</f>
        <v>Rok n+26
2041</v>
      </c>
      <c r="AD84" s="7" t="str">
        <f>założenia!AD17</f>
        <v>Rok n+27
2042</v>
      </c>
      <c r="AE84" s="7" t="str">
        <f>założenia!AE17</f>
        <v>Rok n+28
2043</v>
      </c>
      <c r="AF84" s="7" t="str">
        <f>założenia!AF17</f>
        <v>Rok n+29
2044</v>
      </c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2:50" ht="30" x14ac:dyDescent="0.25">
      <c r="B85" s="39" t="s">
        <v>58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2:50" ht="15" x14ac:dyDescent="0.25">
      <c r="B86" s="23" t="s">
        <v>59</v>
      </c>
      <c r="C86" s="19">
        <f>obliczenia!C846</f>
        <v>0</v>
      </c>
      <c r="D86" s="19">
        <f>obliczenia!D846</f>
        <v>0</v>
      </c>
      <c r="E86" s="19">
        <f>obliczenia!E846</f>
        <v>37630.908000000054</v>
      </c>
      <c r="F86" s="19">
        <f>obliczenia!F846</f>
        <v>37630.908000000054</v>
      </c>
      <c r="G86" s="19">
        <f>obliczenia!G846</f>
        <v>37630.908000000054</v>
      </c>
      <c r="H86" s="19">
        <f>obliczenia!H846</f>
        <v>37630.907999999821</v>
      </c>
      <c r="I86" s="19">
        <f>obliczenia!I846</f>
        <v>37630.907999999821</v>
      </c>
      <c r="J86" s="19">
        <f>obliczenia!J846</f>
        <v>37630.907999999821</v>
      </c>
      <c r="K86" s="19">
        <f>obliczenia!K846</f>
        <v>37630.907999999821</v>
      </c>
      <c r="L86" s="19">
        <f>obliczenia!L846</f>
        <v>37630.907999999821</v>
      </c>
      <c r="M86" s="19">
        <f>obliczenia!M846</f>
        <v>37630.907999999821</v>
      </c>
      <c r="N86" s="19">
        <f>obliczenia!N846</f>
        <v>37630.907999999821</v>
      </c>
      <c r="O86" s="19">
        <f>obliczenia!O846</f>
        <v>37630.907999999821</v>
      </c>
      <c r="P86" s="19">
        <f>obliczenia!P846</f>
        <v>37630.907999999821</v>
      </c>
      <c r="Q86" s="19">
        <f>obliczenia!Q846</f>
        <v>37630.907999999821</v>
      </c>
      <c r="R86" s="19">
        <f>obliczenia!R846</f>
        <v>37630.907999999821</v>
      </c>
      <c r="S86" s="19">
        <f>obliczenia!S846</f>
        <v>37630.907999999821</v>
      </c>
      <c r="T86" s="19">
        <f>obliczenia!T846</f>
        <v>37630.907999999821</v>
      </c>
      <c r="U86" s="19">
        <f>obliczenia!U846</f>
        <v>37630.907999999821</v>
      </c>
      <c r="V86" s="19">
        <f>obliczenia!V846</f>
        <v>37630.907999999821</v>
      </c>
      <c r="W86" s="19">
        <f>obliczenia!W846</f>
        <v>37630.907999999821</v>
      </c>
      <c r="X86" s="19">
        <f>obliczenia!X846</f>
        <v>37630.907999999821</v>
      </c>
      <c r="Y86" s="19">
        <f>obliczenia!Y846</f>
        <v>37630.907999999821</v>
      </c>
      <c r="Z86" s="19">
        <f>obliczenia!Z846</f>
        <v>37630.907999999821</v>
      </c>
      <c r="AA86" s="19">
        <f>obliczenia!AA846</f>
        <v>37630.907999999821</v>
      </c>
      <c r="AB86" s="19">
        <f>obliczenia!AB846</f>
        <v>37630.907999999821</v>
      </c>
      <c r="AC86" s="19">
        <f>obliczenia!AC846</f>
        <v>37630.907999999821</v>
      </c>
      <c r="AD86" s="19">
        <f>obliczenia!AD846</f>
        <v>37630.907999999821</v>
      </c>
      <c r="AE86" s="19">
        <f>obliczenia!AE846</f>
        <v>37630.907999999821</v>
      </c>
      <c r="AF86" s="19">
        <f>obliczenia!AF846</f>
        <v>37630.907999996096</v>
      </c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2:50" ht="15" x14ac:dyDescent="0.25">
      <c r="B87" s="23" t="s">
        <v>60</v>
      </c>
      <c r="C87" s="19">
        <f>obliczenia!C847</f>
        <v>0</v>
      </c>
      <c r="D87" s="19">
        <f>obliczenia!D847</f>
        <v>0</v>
      </c>
      <c r="E87" s="19">
        <f>obliczenia!E847</f>
        <v>99002.682206185593</v>
      </c>
      <c r="F87" s="19">
        <f>obliczenia!F847</f>
        <v>99360.092000000004</v>
      </c>
      <c r="G87" s="19">
        <f>obliczenia!G847</f>
        <v>99360.092000000004</v>
      </c>
      <c r="H87" s="19">
        <f>obliczenia!H847</f>
        <v>99360.092000000004</v>
      </c>
      <c r="I87" s="19">
        <f>obliczenia!I847</f>
        <v>99360.092000000004</v>
      </c>
      <c r="J87" s="19">
        <f>obliczenia!J847</f>
        <v>99360.092000000004</v>
      </c>
      <c r="K87" s="19">
        <f>obliczenia!K847</f>
        <v>99360.092000000004</v>
      </c>
      <c r="L87" s="19">
        <f>obliczenia!L847</f>
        <v>99360.092000000004</v>
      </c>
      <c r="M87" s="19">
        <f>obliczenia!M847</f>
        <v>99360.092000000004</v>
      </c>
      <c r="N87" s="19">
        <f>obliczenia!N847</f>
        <v>99360.092000000004</v>
      </c>
      <c r="O87" s="19">
        <f>obliczenia!O847</f>
        <v>99360.092000000004</v>
      </c>
      <c r="P87" s="19">
        <f>obliczenia!P847</f>
        <v>99360.092000000004</v>
      </c>
      <c r="Q87" s="19">
        <f>obliczenia!Q847</f>
        <v>99360.092000000004</v>
      </c>
      <c r="R87" s="19">
        <f>obliczenia!R847</f>
        <v>99360.092000000004</v>
      </c>
      <c r="S87" s="19">
        <f>obliczenia!S847</f>
        <v>99360.092000000004</v>
      </c>
      <c r="T87" s="19">
        <f>obliczenia!T847</f>
        <v>99360.092000000004</v>
      </c>
      <c r="U87" s="19">
        <f>obliczenia!U847</f>
        <v>99360.092000000004</v>
      </c>
      <c r="V87" s="19">
        <f>obliczenia!V847</f>
        <v>99360.092000000004</v>
      </c>
      <c r="W87" s="19">
        <f>obliczenia!W847</f>
        <v>99360.092000000004</v>
      </c>
      <c r="X87" s="19">
        <f>obliczenia!X847</f>
        <v>99360.092000000004</v>
      </c>
      <c r="Y87" s="19">
        <f>obliczenia!Y847</f>
        <v>99360.092000000004</v>
      </c>
      <c r="Z87" s="19">
        <f>obliczenia!Z847</f>
        <v>99360.092000000004</v>
      </c>
      <c r="AA87" s="19">
        <f>obliczenia!AA847</f>
        <v>99360.092000000004</v>
      </c>
      <c r="AB87" s="19">
        <f>obliczenia!AB847</f>
        <v>99360.092000000004</v>
      </c>
      <c r="AC87" s="19">
        <f>obliczenia!AC847</f>
        <v>99360.092000000004</v>
      </c>
      <c r="AD87" s="19">
        <f>obliczenia!AD847</f>
        <v>99360.092000000004</v>
      </c>
      <c r="AE87" s="19">
        <f>obliczenia!AE847</f>
        <v>99360.092000000004</v>
      </c>
      <c r="AF87" s="19">
        <f>obliczenia!AF847</f>
        <v>99360.092000000004</v>
      </c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2:50" s="3" customFormat="1" ht="15" x14ac:dyDescent="0.25">
      <c r="B88" s="8" t="s">
        <v>61</v>
      </c>
      <c r="C88" s="16">
        <f>obliczenia!C848</f>
        <v>0</v>
      </c>
      <c r="D88" s="16">
        <f>obliczenia!D848</f>
        <v>0</v>
      </c>
      <c r="E88" s="16">
        <f>obliczenia!E848</f>
        <v>169125</v>
      </c>
      <c r="F88" s="16">
        <f>obliczenia!F848</f>
        <v>169125</v>
      </c>
      <c r="G88" s="16">
        <f>obliczenia!G848</f>
        <v>169125</v>
      </c>
      <c r="H88" s="16">
        <f>obliczenia!H848</f>
        <v>169125</v>
      </c>
      <c r="I88" s="16">
        <f>obliczenia!I848</f>
        <v>169125</v>
      </c>
      <c r="J88" s="16">
        <f>obliczenia!J848</f>
        <v>169125</v>
      </c>
      <c r="K88" s="16">
        <f>obliczenia!K848</f>
        <v>169125</v>
      </c>
      <c r="L88" s="16">
        <f>obliczenia!L848</f>
        <v>169125</v>
      </c>
      <c r="M88" s="16">
        <f>obliczenia!M848</f>
        <v>169125</v>
      </c>
      <c r="N88" s="16">
        <f>obliczenia!N848</f>
        <v>169125</v>
      </c>
      <c r="O88" s="16">
        <f>obliczenia!O848</f>
        <v>169125</v>
      </c>
      <c r="P88" s="16">
        <f>obliczenia!P848</f>
        <v>169125</v>
      </c>
      <c r="Q88" s="16">
        <f>obliczenia!Q848</f>
        <v>169125</v>
      </c>
      <c r="R88" s="16">
        <f>obliczenia!R848</f>
        <v>169125</v>
      </c>
      <c r="S88" s="16">
        <f>obliczenia!S848</f>
        <v>169125</v>
      </c>
      <c r="T88" s="16">
        <f>obliczenia!T848</f>
        <v>169125</v>
      </c>
      <c r="U88" s="16">
        <f>obliczenia!U848</f>
        <v>169125</v>
      </c>
      <c r="V88" s="16">
        <f>obliczenia!V848</f>
        <v>169125</v>
      </c>
      <c r="W88" s="16">
        <f>obliczenia!W848</f>
        <v>169125</v>
      </c>
      <c r="X88" s="16">
        <f>obliczenia!X848</f>
        <v>169125</v>
      </c>
      <c r="Y88" s="16">
        <f>obliczenia!Y848</f>
        <v>169125</v>
      </c>
      <c r="Z88" s="16">
        <f>obliczenia!Z848</f>
        <v>169125</v>
      </c>
      <c r="AA88" s="16">
        <f>obliczenia!AA848</f>
        <v>169125</v>
      </c>
      <c r="AB88" s="16">
        <f>obliczenia!AB848</f>
        <v>169125</v>
      </c>
      <c r="AC88" s="16">
        <f>obliczenia!AC848</f>
        <v>169125</v>
      </c>
      <c r="AD88" s="16">
        <f>obliczenia!AD848</f>
        <v>169125</v>
      </c>
      <c r="AE88" s="16">
        <f>obliczenia!AE848</f>
        <v>169125</v>
      </c>
      <c r="AF88" s="16">
        <f>obliczenia!AF848</f>
        <v>169125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2:50" s="3" customFormat="1" ht="15" x14ac:dyDescent="0.25">
      <c r="B89" s="8" t="s">
        <v>62</v>
      </c>
      <c r="C89" s="16">
        <f>obliczenia!C849</f>
        <v>0</v>
      </c>
      <c r="D89" s="16">
        <f>obliczenia!D849</f>
        <v>0</v>
      </c>
      <c r="E89" s="16">
        <f>obliczenia!E849</f>
        <v>-595.68298969072202</v>
      </c>
      <c r="F89" s="16">
        <f>obliczenia!F849</f>
        <v>0</v>
      </c>
      <c r="G89" s="16">
        <f>obliczenia!G849</f>
        <v>-1.4551915228366852E-11</v>
      </c>
      <c r="H89" s="16">
        <f>obliczenia!H849</f>
        <v>0</v>
      </c>
      <c r="I89" s="16">
        <f>obliczenia!I849</f>
        <v>1.4551915228366852E-11</v>
      </c>
      <c r="J89" s="16">
        <f>obliczenia!J849</f>
        <v>-1.4551915228366852E-11</v>
      </c>
      <c r="K89" s="16">
        <f>obliczenia!K849</f>
        <v>0</v>
      </c>
      <c r="L89" s="16">
        <f>obliczenia!L849</f>
        <v>0</v>
      </c>
      <c r="M89" s="16">
        <f>obliczenia!M849</f>
        <v>0</v>
      </c>
      <c r="N89" s="16">
        <f>obliczenia!N849</f>
        <v>0</v>
      </c>
      <c r="O89" s="16">
        <f>obliczenia!O849</f>
        <v>0</v>
      </c>
      <c r="P89" s="16">
        <f>obliczenia!P849</f>
        <v>0</v>
      </c>
      <c r="Q89" s="16">
        <f>obliczenia!Q849</f>
        <v>0</v>
      </c>
      <c r="R89" s="16">
        <f>obliczenia!R849</f>
        <v>0</v>
      </c>
      <c r="S89" s="16">
        <f>obliczenia!S849</f>
        <v>0</v>
      </c>
      <c r="T89" s="16">
        <f>obliczenia!T849</f>
        <v>0</v>
      </c>
      <c r="U89" s="16">
        <f>obliczenia!U849</f>
        <v>0</v>
      </c>
      <c r="V89" s="16">
        <f>obliczenia!V849</f>
        <v>0</v>
      </c>
      <c r="W89" s="16">
        <f>obliczenia!W849</f>
        <v>0</v>
      </c>
      <c r="X89" s="16">
        <f>obliczenia!X849</f>
        <v>0</v>
      </c>
      <c r="Y89" s="16">
        <f>obliczenia!Y849</f>
        <v>0</v>
      </c>
      <c r="Z89" s="16">
        <f>obliczenia!Z849</f>
        <v>0</v>
      </c>
      <c r="AA89" s="16">
        <f>obliczenia!AA849</f>
        <v>0</v>
      </c>
      <c r="AB89" s="16">
        <f>obliczenia!AB849</f>
        <v>0</v>
      </c>
      <c r="AC89" s="16">
        <f>obliczenia!AC849</f>
        <v>0</v>
      </c>
      <c r="AD89" s="16">
        <f>obliczenia!AD849</f>
        <v>0</v>
      </c>
      <c r="AE89" s="16">
        <f>obliczenia!AE849</f>
        <v>0</v>
      </c>
      <c r="AF89" s="16">
        <f>obliczenia!AF849</f>
        <v>0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2:50" s="3" customFormat="1" ht="15" x14ac:dyDescent="0.25">
      <c r="B90" s="8" t="s">
        <v>63</v>
      </c>
      <c r="C90" s="16">
        <f>obliczenia!C850</f>
        <v>0</v>
      </c>
      <c r="D90" s="16">
        <f>obliczenia!D850</f>
        <v>0</v>
      </c>
      <c r="E90" s="16">
        <f>obliczenia!E850</f>
        <v>-953.09278350514069</v>
      </c>
      <c r="F90" s="16">
        <f>obliczenia!F850</f>
        <v>0</v>
      </c>
      <c r="G90" s="16">
        <f>obliczenia!G850</f>
        <v>0</v>
      </c>
      <c r="H90" s="16">
        <f>obliczenia!H850</f>
        <v>0</v>
      </c>
      <c r="I90" s="16">
        <f>obliczenia!I850</f>
        <v>0</v>
      </c>
      <c r="J90" s="16">
        <f>obliczenia!J850</f>
        <v>0</v>
      </c>
      <c r="K90" s="16">
        <f>obliczenia!K850</f>
        <v>0</v>
      </c>
      <c r="L90" s="16">
        <f>obliczenia!L850</f>
        <v>0</v>
      </c>
      <c r="M90" s="16">
        <f>obliczenia!M850</f>
        <v>0</v>
      </c>
      <c r="N90" s="16">
        <f>obliczenia!N850</f>
        <v>0</v>
      </c>
      <c r="O90" s="16">
        <f>obliczenia!O850</f>
        <v>0</v>
      </c>
      <c r="P90" s="16">
        <f>obliczenia!P850</f>
        <v>0</v>
      </c>
      <c r="Q90" s="16">
        <f>obliczenia!Q850</f>
        <v>0</v>
      </c>
      <c r="R90" s="16">
        <f>obliczenia!R850</f>
        <v>0</v>
      </c>
      <c r="S90" s="16">
        <f>obliczenia!S850</f>
        <v>0</v>
      </c>
      <c r="T90" s="16">
        <f>obliczenia!T850</f>
        <v>0</v>
      </c>
      <c r="U90" s="16">
        <f>obliczenia!U850</f>
        <v>0</v>
      </c>
      <c r="V90" s="16">
        <f>obliczenia!V850</f>
        <v>0</v>
      </c>
      <c r="W90" s="16">
        <f>obliczenia!W850</f>
        <v>0</v>
      </c>
      <c r="X90" s="16">
        <f>obliczenia!X850</f>
        <v>0</v>
      </c>
      <c r="Y90" s="16">
        <f>obliczenia!Y850</f>
        <v>0</v>
      </c>
      <c r="Z90" s="16">
        <f>obliczenia!Z850</f>
        <v>0</v>
      </c>
      <c r="AA90" s="16">
        <f>obliczenia!AA850</f>
        <v>0</v>
      </c>
      <c r="AB90" s="16">
        <f>obliczenia!AB850</f>
        <v>0</v>
      </c>
      <c r="AC90" s="16">
        <f>obliczenia!AC850</f>
        <v>0</v>
      </c>
      <c r="AD90" s="16">
        <f>obliczenia!AD850</f>
        <v>0</v>
      </c>
      <c r="AE90" s="16">
        <f>obliczenia!AE850</f>
        <v>0</v>
      </c>
      <c r="AF90" s="16">
        <f>obliczenia!AF850</f>
        <v>0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2:50" s="3" customFormat="1" ht="45" x14ac:dyDescent="0.25">
      <c r="B91" s="8" t="s">
        <v>64</v>
      </c>
      <c r="C91" s="16">
        <f>obliczenia!C851</f>
        <v>0</v>
      </c>
      <c r="D91" s="16">
        <f>obliczenia!D851</f>
        <v>0</v>
      </c>
      <c r="E91" s="16">
        <f>obliczenia!E851</f>
        <v>1191.365979381444</v>
      </c>
      <c r="F91" s="16">
        <f>obliczenia!F851</f>
        <v>0</v>
      </c>
      <c r="G91" s="16">
        <f>obliczenia!G851</f>
        <v>0</v>
      </c>
      <c r="H91" s="16">
        <f>obliczenia!H851</f>
        <v>0</v>
      </c>
      <c r="I91" s="16">
        <f>obliczenia!I851</f>
        <v>0</v>
      </c>
      <c r="J91" s="16">
        <f>obliczenia!J851</f>
        <v>0</v>
      </c>
      <c r="K91" s="16">
        <f>obliczenia!K851</f>
        <v>0</v>
      </c>
      <c r="L91" s="16">
        <f>obliczenia!L851</f>
        <v>0</v>
      </c>
      <c r="M91" s="16">
        <f>obliczenia!M851</f>
        <v>0</v>
      </c>
      <c r="N91" s="16">
        <f>obliczenia!N851</f>
        <v>0</v>
      </c>
      <c r="O91" s="16">
        <f>obliczenia!O851</f>
        <v>0</v>
      </c>
      <c r="P91" s="16">
        <f>obliczenia!P851</f>
        <v>0</v>
      </c>
      <c r="Q91" s="16">
        <f>obliczenia!Q851</f>
        <v>0</v>
      </c>
      <c r="R91" s="16">
        <f>obliczenia!R851</f>
        <v>0</v>
      </c>
      <c r="S91" s="16">
        <f>obliczenia!S851</f>
        <v>0</v>
      </c>
      <c r="T91" s="16">
        <f>obliczenia!T851</f>
        <v>0</v>
      </c>
      <c r="U91" s="16">
        <f>obliczenia!U851</f>
        <v>0</v>
      </c>
      <c r="V91" s="16">
        <f>obliczenia!V851</f>
        <v>0</v>
      </c>
      <c r="W91" s="16">
        <f>obliczenia!W851</f>
        <v>0</v>
      </c>
      <c r="X91" s="16">
        <f>obliczenia!X851</f>
        <v>0</v>
      </c>
      <c r="Y91" s="16">
        <f>obliczenia!Y851</f>
        <v>0</v>
      </c>
      <c r="Z91" s="16">
        <f>obliczenia!Z851</f>
        <v>0</v>
      </c>
      <c r="AA91" s="16">
        <f>obliczenia!AA851</f>
        <v>0</v>
      </c>
      <c r="AB91" s="16">
        <f>obliczenia!AB851</f>
        <v>0</v>
      </c>
      <c r="AC91" s="16">
        <f>obliczenia!AC851</f>
        <v>0</v>
      </c>
      <c r="AD91" s="16">
        <f>obliczenia!AD851</f>
        <v>0</v>
      </c>
      <c r="AE91" s="16">
        <f>obliczenia!AE851</f>
        <v>0</v>
      </c>
      <c r="AF91" s="16">
        <f>obliczenia!AF851</f>
        <v>0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2:50" s="3" customFormat="1" ht="15" x14ac:dyDescent="0.25">
      <c r="B92" s="8" t="s">
        <v>65</v>
      </c>
      <c r="C92" s="16">
        <f>obliczenia!C852</f>
        <v>0</v>
      </c>
      <c r="D92" s="16">
        <f>obliczenia!D852</f>
        <v>0</v>
      </c>
      <c r="E92" s="16">
        <f>obliczenia!E852</f>
        <v>-69764.907999999996</v>
      </c>
      <c r="F92" s="16">
        <f>obliczenia!F852</f>
        <v>-69764.907999999996</v>
      </c>
      <c r="G92" s="16">
        <f>obliczenia!G852</f>
        <v>-69764.907999999996</v>
      </c>
      <c r="H92" s="16">
        <f>obliczenia!H852</f>
        <v>-69764.907999999996</v>
      </c>
      <c r="I92" s="16">
        <f>obliczenia!I852</f>
        <v>-69764.907999999996</v>
      </c>
      <c r="J92" s="16">
        <f>obliczenia!J852</f>
        <v>-69764.907999999996</v>
      </c>
      <c r="K92" s="16">
        <f>obliczenia!K852</f>
        <v>-69764.907999999996</v>
      </c>
      <c r="L92" s="16">
        <f>obliczenia!L852</f>
        <v>-69764.907999999996</v>
      </c>
      <c r="M92" s="16">
        <f>obliczenia!M852</f>
        <v>-69764.907999999996</v>
      </c>
      <c r="N92" s="16">
        <f>obliczenia!N852</f>
        <v>-69764.907999999996</v>
      </c>
      <c r="O92" s="16">
        <f>obliczenia!O852</f>
        <v>-69764.907999999996</v>
      </c>
      <c r="P92" s="16">
        <f>obliczenia!P852</f>
        <v>-69764.907999999996</v>
      </c>
      <c r="Q92" s="16">
        <f>obliczenia!Q852</f>
        <v>-69764.907999999996</v>
      </c>
      <c r="R92" s="16">
        <f>obliczenia!R852</f>
        <v>-69764.907999999996</v>
      </c>
      <c r="S92" s="16">
        <f>obliczenia!S852</f>
        <v>-69764.907999999996</v>
      </c>
      <c r="T92" s="16">
        <f>obliczenia!T852</f>
        <v>-69764.907999999996</v>
      </c>
      <c r="U92" s="16">
        <f>obliczenia!U852</f>
        <v>-69764.907999999996</v>
      </c>
      <c r="V92" s="16">
        <f>obliczenia!V852</f>
        <v>-69764.907999999996</v>
      </c>
      <c r="W92" s="16">
        <f>obliczenia!W852</f>
        <v>-69764.907999999996</v>
      </c>
      <c r="X92" s="16">
        <f>obliczenia!X852</f>
        <v>-69764.907999999996</v>
      </c>
      <c r="Y92" s="16">
        <f>obliczenia!Y852</f>
        <v>-69764.907999999996</v>
      </c>
      <c r="Z92" s="16">
        <f>obliczenia!Z852</f>
        <v>-69764.907999999996</v>
      </c>
      <c r="AA92" s="16">
        <f>obliczenia!AA852</f>
        <v>-69764.907999999996</v>
      </c>
      <c r="AB92" s="16">
        <f>obliczenia!AB852</f>
        <v>-69764.907999999996</v>
      </c>
      <c r="AC92" s="16">
        <f>obliczenia!AC852</f>
        <v>-69764.907999999996</v>
      </c>
      <c r="AD92" s="16">
        <f>obliczenia!AD852</f>
        <v>-69764.907999999996</v>
      </c>
      <c r="AE92" s="16">
        <f>obliczenia!AE852</f>
        <v>-69764.907999999996</v>
      </c>
      <c r="AF92" s="16">
        <f>obliczenia!AF852</f>
        <v>-69764.907999999996</v>
      </c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2:50" ht="30" x14ac:dyDescent="0.25">
      <c r="B93" s="23" t="s">
        <v>66</v>
      </c>
      <c r="C93" s="19">
        <f>obliczenia!C853</f>
        <v>0</v>
      </c>
      <c r="D93" s="19">
        <f>obliczenia!D853</f>
        <v>0</v>
      </c>
      <c r="E93" s="19">
        <f>obliczenia!E853</f>
        <v>136633.59020618565</v>
      </c>
      <c r="F93" s="19">
        <f>obliczenia!F853</f>
        <v>136991.00000000006</v>
      </c>
      <c r="G93" s="19">
        <f>obliczenia!G853</f>
        <v>136991.00000000006</v>
      </c>
      <c r="H93" s="19">
        <f>obliczenia!H853</f>
        <v>136990.99999999983</v>
      </c>
      <c r="I93" s="19">
        <f>obliczenia!I853</f>
        <v>136990.99999999983</v>
      </c>
      <c r="J93" s="19">
        <f>obliczenia!J853</f>
        <v>136990.99999999983</v>
      </c>
      <c r="K93" s="19">
        <f>obliczenia!K853</f>
        <v>136990.99999999983</v>
      </c>
      <c r="L93" s="19">
        <f>obliczenia!L853</f>
        <v>136990.99999999983</v>
      </c>
      <c r="M93" s="19">
        <f>obliczenia!M853</f>
        <v>136990.99999999983</v>
      </c>
      <c r="N93" s="19">
        <f>obliczenia!N853</f>
        <v>136990.99999999983</v>
      </c>
      <c r="O93" s="19">
        <f>obliczenia!O853</f>
        <v>136990.99999999983</v>
      </c>
      <c r="P93" s="19">
        <f>obliczenia!P853</f>
        <v>136990.99999999983</v>
      </c>
      <c r="Q93" s="19">
        <f>obliczenia!Q853</f>
        <v>136990.99999999983</v>
      </c>
      <c r="R93" s="19">
        <f>obliczenia!R853</f>
        <v>136990.99999999983</v>
      </c>
      <c r="S93" s="19">
        <f>obliczenia!S853</f>
        <v>136990.99999999983</v>
      </c>
      <c r="T93" s="19">
        <f>obliczenia!T853</f>
        <v>136990.99999999983</v>
      </c>
      <c r="U93" s="19">
        <f>obliczenia!U853</f>
        <v>136990.99999999983</v>
      </c>
      <c r="V93" s="19">
        <f>obliczenia!V853</f>
        <v>136990.99999999983</v>
      </c>
      <c r="W93" s="19">
        <f>obliczenia!W853</f>
        <v>136990.99999999983</v>
      </c>
      <c r="X93" s="19">
        <f>obliczenia!X853</f>
        <v>136990.99999999983</v>
      </c>
      <c r="Y93" s="19">
        <f>obliczenia!Y853</f>
        <v>136990.99999999983</v>
      </c>
      <c r="Z93" s="19">
        <f>obliczenia!Z853</f>
        <v>136990.99999999983</v>
      </c>
      <c r="AA93" s="19">
        <f>obliczenia!AA853</f>
        <v>136990.99999999983</v>
      </c>
      <c r="AB93" s="19">
        <f>obliczenia!AB853</f>
        <v>136990.99999999983</v>
      </c>
      <c r="AC93" s="19">
        <f>obliczenia!AC853</f>
        <v>136990.99999999983</v>
      </c>
      <c r="AD93" s="19">
        <f>obliczenia!AD853</f>
        <v>136990.99999999983</v>
      </c>
      <c r="AE93" s="19">
        <f>obliczenia!AE853</f>
        <v>136990.99999999983</v>
      </c>
      <c r="AF93" s="19">
        <f>obliczenia!AF853</f>
        <v>136990.9999999961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2:50" ht="30" x14ac:dyDescent="0.25">
      <c r="B94" s="24" t="s">
        <v>67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2:50" ht="15" x14ac:dyDescent="0.25">
      <c r="B95" s="23" t="s">
        <v>68</v>
      </c>
      <c r="C95" s="19">
        <f>obliczenia!C855</f>
        <v>0</v>
      </c>
      <c r="D95" s="19">
        <f>obliczenia!D855</f>
        <v>0</v>
      </c>
      <c r="E95" s="19">
        <f>obliczenia!E855</f>
        <v>0</v>
      </c>
      <c r="F95" s="19">
        <f>obliczenia!F855</f>
        <v>0</v>
      </c>
      <c r="G95" s="19">
        <f>obliczenia!G855</f>
        <v>0</v>
      </c>
      <c r="H95" s="19">
        <f>obliczenia!H855</f>
        <v>0</v>
      </c>
      <c r="I95" s="19">
        <f>obliczenia!I855</f>
        <v>0</v>
      </c>
      <c r="J95" s="19">
        <f>obliczenia!J855</f>
        <v>0</v>
      </c>
      <c r="K95" s="19">
        <f>obliczenia!K855</f>
        <v>0</v>
      </c>
      <c r="L95" s="19">
        <f>obliczenia!L855</f>
        <v>0</v>
      </c>
      <c r="M95" s="19">
        <f>obliczenia!M855</f>
        <v>0</v>
      </c>
      <c r="N95" s="19">
        <f>obliczenia!N855</f>
        <v>0</v>
      </c>
      <c r="O95" s="19">
        <f>obliczenia!O855</f>
        <v>0</v>
      </c>
      <c r="P95" s="19">
        <f>obliczenia!P855</f>
        <v>0</v>
      </c>
      <c r="Q95" s="19">
        <f>obliczenia!Q855</f>
        <v>0</v>
      </c>
      <c r="R95" s="19">
        <f>obliczenia!R855</f>
        <v>0</v>
      </c>
      <c r="S95" s="19">
        <f>obliczenia!S855</f>
        <v>0</v>
      </c>
      <c r="T95" s="19">
        <f>obliczenia!T855</f>
        <v>0</v>
      </c>
      <c r="U95" s="19">
        <f>obliczenia!U855</f>
        <v>0</v>
      </c>
      <c r="V95" s="19">
        <f>obliczenia!V855</f>
        <v>0</v>
      </c>
      <c r="W95" s="19">
        <f>obliczenia!W855</f>
        <v>0</v>
      </c>
      <c r="X95" s="19">
        <f>obliczenia!X855</f>
        <v>0</v>
      </c>
      <c r="Y95" s="19">
        <f>obliczenia!Y855</f>
        <v>0</v>
      </c>
      <c r="Z95" s="19">
        <f>obliczenia!Z855</f>
        <v>0</v>
      </c>
      <c r="AA95" s="19">
        <f>obliczenia!AA855</f>
        <v>0</v>
      </c>
      <c r="AB95" s="19">
        <f>obliczenia!AB855</f>
        <v>0</v>
      </c>
      <c r="AC95" s="19">
        <f>obliczenia!AC855</f>
        <v>0</v>
      </c>
      <c r="AD95" s="19">
        <f>obliczenia!AD855</f>
        <v>0</v>
      </c>
      <c r="AE95" s="19">
        <f>obliczenia!AE855</f>
        <v>0</v>
      </c>
      <c r="AF95" s="19">
        <f>obliczenia!AF855</f>
        <v>0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2:50" s="3" customFormat="1" ht="15" x14ac:dyDescent="0.25">
      <c r="B96" s="8" t="s">
        <v>69</v>
      </c>
      <c r="C96" s="16">
        <f>obliczenia!C856</f>
        <v>0</v>
      </c>
      <c r="D96" s="16">
        <f>obliczenia!D856</f>
        <v>0</v>
      </c>
      <c r="E96" s="16">
        <f>obliczenia!E856</f>
        <v>0</v>
      </c>
      <c r="F96" s="16">
        <f>obliczenia!F856</f>
        <v>0</v>
      </c>
      <c r="G96" s="16">
        <f>obliczenia!G856</f>
        <v>0</v>
      </c>
      <c r="H96" s="16">
        <f>obliczenia!H856</f>
        <v>0</v>
      </c>
      <c r="I96" s="16">
        <f>obliczenia!I856</f>
        <v>0</v>
      </c>
      <c r="J96" s="16">
        <f>obliczenia!J856</f>
        <v>0</v>
      </c>
      <c r="K96" s="16">
        <f>obliczenia!K856</f>
        <v>0</v>
      </c>
      <c r="L96" s="16">
        <f>obliczenia!L856</f>
        <v>0</v>
      </c>
      <c r="M96" s="16">
        <f>obliczenia!M856</f>
        <v>0</v>
      </c>
      <c r="N96" s="16">
        <f>obliczenia!N856</f>
        <v>0</v>
      </c>
      <c r="O96" s="16">
        <f>obliczenia!O856</f>
        <v>0</v>
      </c>
      <c r="P96" s="16">
        <f>obliczenia!P856</f>
        <v>0</v>
      </c>
      <c r="Q96" s="16">
        <f>obliczenia!Q856</f>
        <v>0</v>
      </c>
      <c r="R96" s="16">
        <f>obliczenia!R856</f>
        <v>0</v>
      </c>
      <c r="S96" s="16">
        <f>obliczenia!S856</f>
        <v>0</v>
      </c>
      <c r="T96" s="16">
        <f>obliczenia!T856</f>
        <v>0</v>
      </c>
      <c r="U96" s="16">
        <f>obliczenia!U856</f>
        <v>0</v>
      </c>
      <c r="V96" s="16">
        <f>obliczenia!V856</f>
        <v>0</v>
      </c>
      <c r="W96" s="16">
        <f>obliczenia!W856</f>
        <v>0</v>
      </c>
      <c r="X96" s="16">
        <f>obliczenia!X856</f>
        <v>0</v>
      </c>
      <c r="Y96" s="16">
        <f>obliczenia!Y856</f>
        <v>0</v>
      </c>
      <c r="Z96" s="16">
        <f>obliczenia!Z856</f>
        <v>0</v>
      </c>
      <c r="AA96" s="16">
        <f>obliczenia!AA856</f>
        <v>0</v>
      </c>
      <c r="AB96" s="16">
        <f>obliczenia!AB856</f>
        <v>0</v>
      </c>
      <c r="AC96" s="16">
        <f>obliczenia!AC856</f>
        <v>0</v>
      </c>
      <c r="AD96" s="16">
        <f>obliczenia!AD856</f>
        <v>0</v>
      </c>
      <c r="AE96" s="16">
        <f>obliczenia!AE856</f>
        <v>0</v>
      </c>
      <c r="AF96" s="16">
        <f>obliczenia!AF856</f>
        <v>0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2:50" s="3" customFormat="1" ht="30" x14ac:dyDescent="0.25">
      <c r="B97" s="8" t="s">
        <v>70</v>
      </c>
      <c r="C97" s="16">
        <f>obliczenia!C857</f>
        <v>0</v>
      </c>
      <c r="D97" s="16">
        <f>obliczenia!D857</f>
        <v>0</v>
      </c>
      <c r="E97" s="16">
        <f>obliczenia!E857</f>
        <v>0</v>
      </c>
      <c r="F97" s="16">
        <f>obliczenia!F857</f>
        <v>0</v>
      </c>
      <c r="G97" s="16">
        <f>obliczenia!G857</f>
        <v>0</v>
      </c>
      <c r="H97" s="16">
        <f>obliczenia!H857</f>
        <v>0</v>
      </c>
      <c r="I97" s="16">
        <f>obliczenia!I857</f>
        <v>0</v>
      </c>
      <c r="J97" s="16">
        <f>obliczenia!J857</f>
        <v>0</v>
      </c>
      <c r="K97" s="16">
        <f>obliczenia!K857</f>
        <v>0</v>
      </c>
      <c r="L97" s="16">
        <f>obliczenia!L857</f>
        <v>0</v>
      </c>
      <c r="M97" s="16">
        <f>obliczenia!M857</f>
        <v>0</v>
      </c>
      <c r="N97" s="16">
        <f>obliczenia!N857</f>
        <v>0</v>
      </c>
      <c r="O97" s="16">
        <f>obliczenia!O857</f>
        <v>0</v>
      </c>
      <c r="P97" s="16">
        <f>obliczenia!P857</f>
        <v>0</v>
      </c>
      <c r="Q97" s="16">
        <f>obliczenia!Q857</f>
        <v>0</v>
      </c>
      <c r="R97" s="16">
        <f>obliczenia!R857</f>
        <v>0</v>
      </c>
      <c r="S97" s="16">
        <f>obliczenia!S857</f>
        <v>0</v>
      </c>
      <c r="T97" s="16">
        <f>obliczenia!T857</f>
        <v>0</v>
      </c>
      <c r="U97" s="16">
        <f>obliczenia!U857</f>
        <v>0</v>
      </c>
      <c r="V97" s="16">
        <f>obliczenia!V857</f>
        <v>0</v>
      </c>
      <c r="W97" s="16">
        <f>obliczenia!W857</f>
        <v>0</v>
      </c>
      <c r="X97" s="16">
        <f>obliczenia!X857</f>
        <v>0</v>
      </c>
      <c r="Y97" s="16">
        <f>obliczenia!Y857</f>
        <v>0</v>
      </c>
      <c r="Z97" s="16">
        <f>obliczenia!Z857</f>
        <v>0</v>
      </c>
      <c r="AA97" s="16">
        <f>obliczenia!AA857</f>
        <v>0</v>
      </c>
      <c r="AB97" s="16">
        <f>obliczenia!AB857</f>
        <v>0</v>
      </c>
      <c r="AC97" s="16">
        <f>obliczenia!AC857</f>
        <v>0</v>
      </c>
      <c r="AD97" s="16">
        <f>obliczenia!AD857</f>
        <v>0</v>
      </c>
      <c r="AE97" s="16">
        <f>obliczenia!AE857</f>
        <v>0</v>
      </c>
      <c r="AF97" s="16">
        <f>obliczenia!AF857</f>
        <v>0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2:50" s="3" customFormat="1" ht="30" x14ac:dyDescent="0.25">
      <c r="B98" s="8" t="s">
        <v>71</v>
      </c>
      <c r="C98" s="16">
        <f>obliczenia!C858</f>
        <v>0</v>
      </c>
      <c r="D98" s="16">
        <f>obliczenia!D858</f>
        <v>0</v>
      </c>
      <c r="E98" s="16">
        <f>obliczenia!E858</f>
        <v>0</v>
      </c>
      <c r="F98" s="16">
        <f>obliczenia!F858</f>
        <v>0</v>
      </c>
      <c r="G98" s="16">
        <f>obliczenia!G858</f>
        <v>0</v>
      </c>
      <c r="H98" s="16">
        <f>obliczenia!H858</f>
        <v>0</v>
      </c>
      <c r="I98" s="16">
        <f>obliczenia!I858</f>
        <v>0</v>
      </c>
      <c r="J98" s="16">
        <f>obliczenia!J858</f>
        <v>0</v>
      </c>
      <c r="K98" s="16">
        <f>obliczenia!K858</f>
        <v>0</v>
      </c>
      <c r="L98" s="16">
        <f>obliczenia!L858</f>
        <v>0</v>
      </c>
      <c r="M98" s="16">
        <f>obliczenia!M858</f>
        <v>0</v>
      </c>
      <c r="N98" s="16">
        <f>obliczenia!N858</f>
        <v>0</v>
      </c>
      <c r="O98" s="16">
        <f>obliczenia!O858</f>
        <v>0</v>
      </c>
      <c r="P98" s="16">
        <f>obliczenia!P858</f>
        <v>0</v>
      </c>
      <c r="Q98" s="16">
        <f>obliczenia!Q858</f>
        <v>0</v>
      </c>
      <c r="R98" s="16">
        <f>obliczenia!R858</f>
        <v>0</v>
      </c>
      <c r="S98" s="16">
        <f>obliczenia!S858</f>
        <v>0</v>
      </c>
      <c r="T98" s="16">
        <f>obliczenia!T858</f>
        <v>0</v>
      </c>
      <c r="U98" s="16">
        <f>obliczenia!U858</f>
        <v>0</v>
      </c>
      <c r="V98" s="16">
        <f>obliczenia!V858</f>
        <v>0</v>
      </c>
      <c r="W98" s="16">
        <f>obliczenia!W858</f>
        <v>0</v>
      </c>
      <c r="X98" s="16">
        <f>obliczenia!X858</f>
        <v>0</v>
      </c>
      <c r="Y98" s="16">
        <f>obliczenia!Y858</f>
        <v>0</v>
      </c>
      <c r="Z98" s="16">
        <f>obliczenia!Z858</f>
        <v>0</v>
      </c>
      <c r="AA98" s="16">
        <f>obliczenia!AA858</f>
        <v>0</v>
      </c>
      <c r="AB98" s="16">
        <f>obliczenia!AB858</f>
        <v>0</v>
      </c>
      <c r="AC98" s="16">
        <f>obliczenia!AC858</f>
        <v>0</v>
      </c>
      <c r="AD98" s="16">
        <f>obliczenia!AD858</f>
        <v>0</v>
      </c>
      <c r="AE98" s="16">
        <f>obliczenia!AE858</f>
        <v>0</v>
      </c>
      <c r="AF98" s="16">
        <f>obliczenia!AF858</f>
        <v>0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2:50" ht="15" x14ac:dyDescent="0.25">
      <c r="B99" s="23" t="s">
        <v>72</v>
      </c>
      <c r="C99" s="19">
        <f>obliczenia!C859</f>
        <v>615000</v>
      </c>
      <c r="D99" s="19">
        <f>obliczenia!D859</f>
        <v>6150000</v>
      </c>
      <c r="E99" s="19">
        <f>obliczenia!E859</f>
        <v>0</v>
      </c>
      <c r="F99" s="19">
        <f>obliczenia!F859</f>
        <v>0</v>
      </c>
      <c r="G99" s="19">
        <f>obliczenia!G859</f>
        <v>0</v>
      </c>
      <c r="H99" s="19">
        <f>obliczenia!H859</f>
        <v>0</v>
      </c>
      <c r="I99" s="19">
        <f>obliczenia!I859</f>
        <v>0</v>
      </c>
      <c r="J99" s="19">
        <f>obliczenia!J859</f>
        <v>0</v>
      </c>
      <c r="K99" s="19">
        <f>obliczenia!K859</f>
        <v>0</v>
      </c>
      <c r="L99" s="19">
        <f>obliczenia!L859</f>
        <v>0</v>
      </c>
      <c r="M99" s="19">
        <f>obliczenia!M859</f>
        <v>0</v>
      </c>
      <c r="N99" s="19">
        <f>obliczenia!N859</f>
        <v>0</v>
      </c>
      <c r="O99" s="19">
        <f>obliczenia!O859</f>
        <v>0</v>
      </c>
      <c r="P99" s="19">
        <f>obliczenia!P859</f>
        <v>0</v>
      </c>
      <c r="Q99" s="19">
        <f>obliczenia!Q859</f>
        <v>0</v>
      </c>
      <c r="R99" s="19">
        <f>obliczenia!R859</f>
        <v>0</v>
      </c>
      <c r="S99" s="19">
        <f>obliczenia!S859</f>
        <v>0</v>
      </c>
      <c r="T99" s="19">
        <f>obliczenia!T859</f>
        <v>0</v>
      </c>
      <c r="U99" s="19">
        <f>obliczenia!U859</f>
        <v>0</v>
      </c>
      <c r="V99" s="19">
        <f>obliczenia!V859</f>
        <v>0</v>
      </c>
      <c r="W99" s="19">
        <f>obliczenia!W859</f>
        <v>0</v>
      </c>
      <c r="X99" s="19">
        <f>obliczenia!X859</f>
        <v>0</v>
      </c>
      <c r="Y99" s="19">
        <f>obliczenia!Y859</f>
        <v>0</v>
      </c>
      <c r="Z99" s="19">
        <f>obliczenia!Z859</f>
        <v>0</v>
      </c>
      <c r="AA99" s="19">
        <f>obliczenia!AA859</f>
        <v>0</v>
      </c>
      <c r="AB99" s="19">
        <f>obliczenia!AB859</f>
        <v>0</v>
      </c>
      <c r="AC99" s="19">
        <f>obliczenia!AC859</f>
        <v>0</v>
      </c>
      <c r="AD99" s="19">
        <f>obliczenia!AD859</f>
        <v>0</v>
      </c>
      <c r="AE99" s="19">
        <f>obliczenia!AE859</f>
        <v>0</v>
      </c>
      <c r="AF99" s="19">
        <f>obliczenia!AF859</f>
        <v>0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2:50" s="3" customFormat="1" ht="15" x14ac:dyDescent="0.25">
      <c r="B100" s="8" t="s">
        <v>73</v>
      </c>
      <c r="C100" s="16">
        <f>obliczenia!C860</f>
        <v>615000</v>
      </c>
      <c r="D100" s="16">
        <f>obliczenia!D860</f>
        <v>6150000</v>
      </c>
      <c r="E100" s="16">
        <f>obliczenia!E860</f>
        <v>0</v>
      </c>
      <c r="F100" s="16">
        <f>obliczenia!F860</f>
        <v>0</v>
      </c>
      <c r="G100" s="16">
        <f>obliczenia!G860</f>
        <v>0</v>
      </c>
      <c r="H100" s="16">
        <f>obliczenia!H860</f>
        <v>0</v>
      </c>
      <c r="I100" s="16">
        <f>obliczenia!I860</f>
        <v>0</v>
      </c>
      <c r="J100" s="16">
        <f>obliczenia!J860</f>
        <v>0</v>
      </c>
      <c r="K100" s="16">
        <f>obliczenia!K860</f>
        <v>0</v>
      </c>
      <c r="L100" s="16">
        <f>obliczenia!L860</f>
        <v>0</v>
      </c>
      <c r="M100" s="16">
        <f>obliczenia!M860</f>
        <v>0</v>
      </c>
      <c r="N100" s="16">
        <f>obliczenia!N860</f>
        <v>0</v>
      </c>
      <c r="O100" s="16">
        <f>obliczenia!O860</f>
        <v>0</v>
      </c>
      <c r="P100" s="16">
        <f>obliczenia!P860</f>
        <v>0</v>
      </c>
      <c r="Q100" s="16">
        <f>obliczenia!Q860</f>
        <v>0</v>
      </c>
      <c r="R100" s="16">
        <f>obliczenia!R860</f>
        <v>0</v>
      </c>
      <c r="S100" s="16">
        <f>obliczenia!S860</f>
        <v>0</v>
      </c>
      <c r="T100" s="16">
        <f>obliczenia!T860</f>
        <v>0</v>
      </c>
      <c r="U100" s="16">
        <f>obliczenia!U860</f>
        <v>0</v>
      </c>
      <c r="V100" s="16">
        <f>obliczenia!V860</f>
        <v>0</v>
      </c>
      <c r="W100" s="16">
        <f>obliczenia!W860</f>
        <v>0</v>
      </c>
      <c r="X100" s="16">
        <f>obliczenia!X860</f>
        <v>0</v>
      </c>
      <c r="Y100" s="16">
        <f>obliczenia!Y860</f>
        <v>0</v>
      </c>
      <c r="Z100" s="16">
        <f>obliczenia!Z860</f>
        <v>0</v>
      </c>
      <c r="AA100" s="16">
        <f>obliczenia!AA860</f>
        <v>0</v>
      </c>
      <c r="AB100" s="16">
        <f>obliczenia!AB860</f>
        <v>0</v>
      </c>
      <c r="AC100" s="16">
        <f>obliczenia!AC860</f>
        <v>0</v>
      </c>
      <c r="AD100" s="16">
        <f>obliczenia!AD860</f>
        <v>0</v>
      </c>
      <c r="AE100" s="16">
        <f>obliczenia!AE860</f>
        <v>0</v>
      </c>
      <c r="AF100" s="16">
        <f>obliczenia!AF860</f>
        <v>0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2:50" s="3" customFormat="1" ht="30" x14ac:dyDescent="0.25">
      <c r="B101" s="8" t="s">
        <v>74</v>
      </c>
      <c r="C101" s="16">
        <f>obliczenia!C861</f>
        <v>0</v>
      </c>
      <c r="D101" s="16">
        <f>obliczenia!D861</f>
        <v>0</v>
      </c>
      <c r="E101" s="16">
        <f>obliczenia!E861</f>
        <v>0</v>
      </c>
      <c r="F101" s="16">
        <f>obliczenia!F861</f>
        <v>0</v>
      </c>
      <c r="G101" s="16">
        <f>obliczenia!G861</f>
        <v>0</v>
      </c>
      <c r="H101" s="16">
        <f>obliczenia!H861</f>
        <v>0</v>
      </c>
      <c r="I101" s="16">
        <f>obliczenia!I861</f>
        <v>0</v>
      </c>
      <c r="J101" s="16">
        <f>obliczenia!J861</f>
        <v>0</v>
      </c>
      <c r="K101" s="16">
        <f>obliczenia!K861</f>
        <v>0</v>
      </c>
      <c r="L101" s="16">
        <f>obliczenia!L861</f>
        <v>0</v>
      </c>
      <c r="M101" s="16">
        <f>obliczenia!M861</f>
        <v>0</v>
      </c>
      <c r="N101" s="16">
        <f>obliczenia!N861</f>
        <v>0</v>
      </c>
      <c r="O101" s="16">
        <f>obliczenia!O861</f>
        <v>0</v>
      </c>
      <c r="P101" s="16">
        <f>obliczenia!P861</f>
        <v>0</v>
      </c>
      <c r="Q101" s="16">
        <f>obliczenia!Q861</f>
        <v>0</v>
      </c>
      <c r="R101" s="16">
        <f>obliczenia!R861</f>
        <v>0</v>
      </c>
      <c r="S101" s="16">
        <f>obliczenia!S861</f>
        <v>0</v>
      </c>
      <c r="T101" s="16">
        <f>obliczenia!T861</f>
        <v>0</v>
      </c>
      <c r="U101" s="16">
        <f>obliczenia!U861</f>
        <v>0</v>
      </c>
      <c r="V101" s="16">
        <f>obliczenia!V861</f>
        <v>0</v>
      </c>
      <c r="W101" s="16">
        <f>obliczenia!W861</f>
        <v>0</v>
      </c>
      <c r="X101" s="16">
        <f>obliczenia!X861</f>
        <v>0</v>
      </c>
      <c r="Y101" s="16">
        <f>obliczenia!Y861</f>
        <v>0</v>
      </c>
      <c r="Z101" s="16">
        <f>obliczenia!Z861</f>
        <v>0</v>
      </c>
      <c r="AA101" s="16">
        <f>obliczenia!AA861</f>
        <v>0</v>
      </c>
      <c r="AB101" s="16">
        <f>obliczenia!AB861</f>
        <v>0</v>
      </c>
      <c r="AC101" s="16">
        <f>obliczenia!AC861</f>
        <v>0</v>
      </c>
      <c r="AD101" s="16">
        <f>obliczenia!AD861</f>
        <v>0</v>
      </c>
      <c r="AE101" s="16">
        <f>obliczenia!AE861</f>
        <v>0</v>
      </c>
      <c r="AF101" s="16">
        <f>obliczenia!AF861</f>
        <v>0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2:50" ht="30" x14ac:dyDescent="0.25">
      <c r="B102" s="23" t="s">
        <v>75</v>
      </c>
      <c r="C102" s="19">
        <f>obliczenia!C862</f>
        <v>-615000</v>
      </c>
      <c r="D102" s="19">
        <f>obliczenia!D862</f>
        <v>-6150000</v>
      </c>
      <c r="E102" s="19">
        <f>obliczenia!E862</f>
        <v>0</v>
      </c>
      <c r="F102" s="19">
        <f>obliczenia!F862</f>
        <v>0</v>
      </c>
      <c r="G102" s="19">
        <f>obliczenia!G862</f>
        <v>0</v>
      </c>
      <c r="H102" s="19">
        <f>obliczenia!H862</f>
        <v>0</v>
      </c>
      <c r="I102" s="19">
        <f>obliczenia!I862</f>
        <v>0</v>
      </c>
      <c r="J102" s="19">
        <f>obliczenia!J862</f>
        <v>0</v>
      </c>
      <c r="K102" s="19">
        <f>obliczenia!K862</f>
        <v>0</v>
      </c>
      <c r="L102" s="19">
        <f>obliczenia!L862</f>
        <v>0</v>
      </c>
      <c r="M102" s="19">
        <f>obliczenia!M862</f>
        <v>0</v>
      </c>
      <c r="N102" s="19">
        <f>obliczenia!N862</f>
        <v>0</v>
      </c>
      <c r="O102" s="19">
        <f>obliczenia!O862</f>
        <v>0</v>
      </c>
      <c r="P102" s="19">
        <f>obliczenia!P862</f>
        <v>0</v>
      </c>
      <c r="Q102" s="19">
        <f>obliczenia!Q862</f>
        <v>0</v>
      </c>
      <c r="R102" s="19">
        <f>obliczenia!R862</f>
        <v>0</v>
      </c>
      <c r="S102" s="19">
        <f>obliczenia!S862</f>
        <v>0</v>
      </c>
      <c r="T102" s="19">
        <f>obliczenia!T862</f>
        <v>0</v>
      </c>
      <c r="U102" s="19">
        <f>obliczenia!U862</f>
        <v>0</v>
      </c>
      <c r="V102" s="19">
        <f>obliczenia!V862</f>
        <v>0</v>
      </c>
      <c r="W102" s="19">
        <f>obliczenia!W862</f>
        <v>0</v>
      </c>
      <c r="X102" s="19">
        <f>obliczenia!X862</f>
        <v>0</v>
      </c>
      <c r="Y102" s="19">
        <f>obliczenia!Y862</f>
        <v>0</v>
      </c>
      <c r="Z102" s="19">
        <f>obliczenia!Z862</f>
        <v>0</v>
      </c>
      <c r="AA102" s="19">
        <f>obliczenia!AA862</f>
        <v>0</v>
      </c>
      <c r="AB102" s="19">
        <f>obliczenia!AB862</f>
        <v>0</v>
      </c>
      <c r="AC102" s="19">
        <f>obliczenia!AC862</f>
        <v>0</v>
      </c>
      <c r="AD102" s="19">
        <f>obliczenia!AD862</f>
        <v>0</v>
      </c>
      <c r="AE102" s="19">
        <f>obliczenia!AE862</f>
        <v>0</v>
      </c>
      <c r="AF102" s="19">
        <f>obliczenia!AF862</f>
        <v>0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2:50" ht="30" x14ac:dyDescent="0.25">
      <c r="B103" s="24" t="s">
        <v>76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2:50" ht="15" x14ac:dyDescent="0.25">
      <c r="B104" s="23" t="s">
        <v>68</v>
      </c>
      <c r="C104" s="19">
        <f>obliczenia!C864</f>
        <v>253690.57454545452</v>
      </c>
      <c r="D104" s="19">
        <f>obliczenia!D864</f>
        <v>2536905.7454545451</v>
      </c>
      <c r="E104" s="19">
        <f>obliczenia!E864</f>
        <v>0</v>
      </c>
      <c r="F104" s="19">
        <f>obliczenia!F864</f>
        <v>0</v>
      </c>
      <c r="G104" s="19">
        <f>obliczenia!G864</f>
        <v>0</v>
      </c>
      <c r="H104" s="19">
        <f>obliczenia!H864</f>
        <v>0</v>
      </c>
      <c r="I104" s="19">
        <f>obliczenia!I864</f>
        <v>0</v>
      </c>
      <c r="J104" s="19">
        <f>obliczenia!J864</f>
        <v>0</v>
      </c>
      <c r="K104" s="19">
        <f>obliczenia!K864</f>
        <v>0</v>
      </c>
      <c r="L104" s="19">
        <f>obliczenia!L864</f>
        <v>0</v>
      </c>
      <c r="M104" s="19">
        <f>obliczenia!M864</f>
        <v>0</v>
      </c>
      <c r="N104" s="19">
        <f>obliczenia!N864</f>
        <v>0</v>
      </c>
      <c r="O104" s="19">
        <f>obliczenia!O864</f>
        <v>0</v>
      </c>
      <c r="P104" s="19">
        <f>obliczenia!P864</f>
        <v>0</v>
      </c>
      <c r="Q104" s="19">
        <f>obliczenia!Q864</f>
        <v>0</v>
      </c>
      <c r="R104" s="19">
        <f>obliczenia!R864</f>
        <v>0</v>
      </c>
      <c r="S104" s="19">
        <f>obliczenia!S864</f>
        <v>0</v>
      </c>
      <c r="T104" s="19">
        <f>obliczenia!T864</f>
        <v>0</v>
      </c>
      <c r="U104" s="19">
        <f>obliczenia!U864</f>
        <v>0</v>
      </c>
      <c r="V104" s="19">
        <f>obliczenia!V864</f>
        <v>0</v>
      </c>
      <c r="W104" s="19">
        <f>obliczenia!W864</f>
        <v>0</v>
      </c>
      <c r="X104" s="19">
        <f>obliczenia!X864</f>
        <v>0</v>
      </c>
      <c r="Y104" s="19">
        <f>obliczenia!Y864</f>
        <v>0</v>
      </c>
      <c r="Z104" s="19">
        <f>obliczenia!Z864</f>
        <v>0</v>
      </c>
      <c r="AA104" s="19">
        <f>obliczenia!AA864</f>
        <v>0</v>
      </c>
      <c r="AB104" s="19">
        <f>obliczenia!AB864</f>
        <v>0</v>
      </c>
      <c r="AC104" s="19">
        <f>obliczenia!AC864</f>
        <v>0</v>
      </c>
      <c r="AD104" s="19">
        <f>obliczenia!AD864</f>
        <v>0</v>
      </c>
      <c r="AE104" s="19">
        <f>obliczenia!AE864</f>
        <v>0</v>
      </c>
      <c r="AF104" s="19">
        <f>obliczenia!AF864</f>
        <v>0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2:50" s="3" customFormat="1" ht="30" x14ac:dyDescent="0.25">
      <c r="B105" s="8" t="s">
        <v>77</v>
      </c>
      <c r="C105" s="16">
        <f>obliczenia!C865</f>
        <v>0</v>
      </c>
      <c r="D105" s="16">
        <f>obliczenia!D865</f>
        <v>0</v>
      </c>
      <c r="E105" s="16">
        <f>obliczenia!E865</f>
        <v>0</v>
      </c>
      <c r="F105" s="16">
        <f>obliczenia!F865</f>
        <v>0</v>
      </c>
      <c r="G105" s="16">
        <f>obliczenia!G865</f>
        <v>0</v>
      </c>
      <c r="H105" s="16">
        <f>obliczenia!H865</f>
        <v>0</v>
      </c>
      <c r="I105" s="16">
        <f>obliczenia!I865</f>
        <v>0</v>
      </c>
      <c r="J105" s="16">
        <f>obliczenia!J865</f>
        <v>0</v>
      </c>
      <c r="K105" s="16">
        <f>obliczenia!K865</f>
        <v>0</v>
      </c>
      <c r="L105" s="16">
        <f>obliczenia!L865</f>
        <v>0</v>
      </c>
      <c r="M105" s="16">
        <f>obliczenia!M865</f>
        <v>0</v>
      </c>
      <c r="N105" s="16">
        <f>obliczenia!N865</f>
        <v>0</v>
      </c>
      <c r="O105" s="16">
        <f>obliczenia!O865</f>
        <v>0</v>
      </c>
      <c r="P105" s="16">
        <f>obliczenia!P865</f>
        <v>0</v>
      </c>
      <c r="Q105" s="16">
        <f>obliczenia!Q865</f>
        <v>0</v>
      </c>
      <c r="R105" s="16">
        <f>obliczenia!R865</f>
        <v>0</v>
      </c>
      <c r="S105" s="16">
        <f>obliczenia!S865</f>
        <v>0</v>
      </c>
      <c r="T105" s="16">
        <f>obliczenia!T865</f>
        <v>0</v>
      </c>
      <c r="U105" s="16">
        <f>obliczenia!U865</f>
        <v>0</v>
      </c>
      <c r="V105" s="16">
        <f>obliczenia!V865</f>
        <v>0</v>
      </c>
      <c r="W105" s="16">
        <f>obliczenia!W865</f>
        <v>0</v>
      </c>
      <c r="X105" s="16">
        <f>obliczenia!X865</f>
        <v>0</v>
      </c>
      <c r="Y105" s="16">
        <f>obliczenia!Y865</f>
        <v>0</v>
      </c>
      <c r="Z105" s="16">
        <f>obliczenia!Z865</f>
        <v>0</v>
      </c>
      <c r="AA105" s="16">
        <f>obliczenia!AA865</f>
        <v>0</v>
      </c>
      <c r="AB105" s="16">
        <f>obliczenia!AB865</f>
        <v>0</v>
      </c>
      <c r="AC105" s="16">
        <f>obliczenia!AC865</f>
        <v>0</v>
      </c>
      <c r="AD105" s="16">
        <f>obliczenia!AD865</f>
        <v>0</v>
      </c>
      <c r="AE105" s="16">
        <f>obliczenia!AE865</f>
        <v>0</v>
      </c>
      <c r="AF105" s="16">
        <f>obliczenia!AF865</f>
        <v>0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2:50" s="3" customFormat="1" ht="15" x14ac:dyDescent="0.25">
      <c r="B106" s="8" t="s">
        <v>78</v>
      </c>
      <c r="C106" s="16">
        <f>obliczenia!C866</f>
        <v>0</v>
      </c>
      <c r="D106" s="16">
        <f>obliczenia!D866</f>
        <v>0</v>
      </c>
      <c r="E106" s="16">
        <f>obliczenia!E866</f>
        <v>0</v>
      </c>
      <c r="F106" s="16">
        <f>obliczenia!F866</f>
        <v>0</v>
      </c>
      <c r="G106" s="16">
        <f>obliczenia!G866</f>
        <v>0</v>
      </c>
      <c r="H106" s="16">
        <f>obliczenia!H866</f>
        <v>0</v>
      </c>
      <c r="I106" s="16">
        <f>obliczenia!I866</f>
        <v>0</v>
      </c>
      <c r="J106" s="16">
        <f>obliczenia!J866</f>
        <v>0</v>
      </c>
      <c r="K106" s="16">
        <f>obliczenia!K866</f>
        <v>0</v>
      </c>
      <c r="L106" s="16">
        <f>obliczenia!L866</f>
        <v>0</v>
      </c>
      <c r="M106" s="16">
        <f>obliczenia!M866</f>
        <v>0</v>
      </c>
      <c r="N106" s="16">
        <f>obliczenia!N866</f>
        <v>0</v>
      </c>
      <c r="O106" s="16">
        <f>obliczenia!O866</f>
        <v>0</v>
      </c>
      <c r="P106" s="16">
        <f>obliczenia!P866</f>
        <v>0</v>
      </c>
      <c r="Q106" s="16">
        <f>obliczenia!Q866</f>
        <v>0</v>
      </c>
      <c r="R106" s="16">
        <f>obliczenia!R866</f>
        <v>0</v>
      </c>
      <c r="S106" s="16">
        <f>obliczenia!S866</f>
        <v>0</v>
      </c>
      <c r="T106" s="16">
        <f>obliczenia!T866</f>
        <v>0</v>
      </c>
      <c r="U106" s="16">
        <f>obliczenia!U866</f>
        <v>0</v>
      </c>
      <c r="V106" s="16">
        <f>obliczenia!V866</f>
        <v>0</v>
      </c>
      <c r="W106" s="16">
        <f>obliczenia!W866</f>
        <v>0</v>
      </c>
      <c r="X106" s="16">
        <f>obliczenia!X866</f>
        <v>0</v>
      </c>
      <c r="Y106" s="16">
        <f>obliczenia!Y866</f>
        <v>0</v>
      </c>
      <c r="Z106" s="16">
        <f>obliczenia!Z866</f>
        <v>0</v>
      </c>
      <c r="AA106" s="16">
        <f>obliczenia!AA866</f>
        <v>0</v>
      </c>
      <c r="AB106" s="16">
        <f>obliczenia!AB866</f>
        <v>0</v>
      </c>
      <c r="AC106" s="16">
        <f>obliczenia!AC866</f>
        <v>0</v>
      </c>
      <c r="AD106" s="16">
        <f>obliczenia!AD866</f>
        <v>0</v>
      </c>
      <c r="AE106" s="16">
        <f>obliczenia!AE866</f>
        <v>0</v>
      </c>
      <c r="AF106" s="16">
        <f>obliczenia!AF866</f>
        <v>0</v>
      </c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2:50" s="3" customFormat="1" ht="30" x14ac:dyDescent="0.25">
      <c r="B107" s="8" t="s">
        <v>79</v>
      </c>
      <c r="C107" s="16">
        <f>obliczenia!C867</f>
        <v>0</v>
      </c>
      <c r="D107" s="16">
        <f>obliczenia!D867</f>
        <v>0</v>
      </c>
      <c r="E107" s="16">
        <f>obliczenia!E867</f>
        <v>0</v>
      </c>
      <c r="F107" s="16">
        <f>obliczenia!F867</f>
        <v>0</v>
      </c>
      <c r="G107" s="16">
        <f>obliczenia!G867</f>
        <v>0</v>
      </c>
      <c r="H107" s="16">
        <f>obliczenia!H867</f>
        <v>0</v>
      </c>
      <c r="I107" s="16">
        <f>obliczenia!I867</f>
        <v>0</v>
      </c>
      <c r="J107" s="16">
        <f>obliczenia!J867</f>
        <v>0</v>
      </c>
      <c r="K107" s="16">
        <f>obliczenia!K867</f>
        <v>0</v>
      </c>
      <c r="L107" s="16">
        <f>obliczenia!L867</f>
        <v>0</v>
      </c>
      <c r="M107" s="16">
        <f>obliczenia!M867</f>
        <v>0</v>
      </c>
      <c r="N107" s="16">
        <f>obliczenia!N867</f>
        <v>0</v>
      </c>
      <c r="O107" s="16">
        <f>obliczenia!O867</f>
        <v>0</v>
      </c>
      <c r="P107" s="16">
        <f>obliczenia!P867</f>
        <v>0</v>
      </c>
      <c r="Q107" s="16">
        <f>obliczenia!Q867</f>
        <v>0</v>
      </c>
      <c r="R107" s="16">
        <f>obliczenia!R867</f>
        <v>0</v>
      </c>
      <c r="S107" s="16">
        <f>obliczenia!S867</f>
        <v>0</v>
      </c>
      <c r="T107" s="16">
        <f>obliczenia!T867</f>
        <v>0</v>
      </c>
      <c r="U107" s="16">
        <f>obliczenia!U867</f>
        <v>0</v>
      </c>
      <c r="V107" s="16">
        <f>obliczenia!V867</f>
        <v>0</v>
      </c>
      <c r="W107" s="16">
        <f>obliczenia!W867</f>
        <v>0</v>
      </c>
      <c r="X107" s="16">
        <f>obliczenia!X867</f>
        <v>0</v>
      </c>
      <c r="Y107" s="16">
        <f>obliczenia!Y867</f>
        <v>0</v>
      </c>
      <c r="Z107" s="16">
        <f>obliczenia!Z867</f>
        <v>0</v>
      </c>
      <c r="AA107" s="16">
        <f>obliczenia!AA867</f>
        <v>0</v>
      </c>
      <c r="AB107" s="16">
        <f>obliczenia!AB867</f>
        <v>0</v>
      </c>
      <c r="AC107" s="16">
        <f>obliczenia!AC867</f>
        <v>0</v>
      </c>
      <c r="AD107" s="16">
        <f>obliczenia!AD867</f>
        <v>0</v>
      </c>
      <c r="AE107" s="16">
        <f>obliczenia!AE867</f>
        <v>0</v>
      </c>
      <c r="AF107" s="16">
        <f>obliczenia!AF867</f>
        <v>0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2:50" s="3" customFormat="1" ht="15" x14ac:dyDescent="0.25">
      <c r="B108" s="8" t="s">
        <v>121</v>
      </c>
      <c r="C108" s="16">
        <f>obliczenia!C868</f>
        <v>253690.57454545452</v>
      </c>
      <c r="D108" s="16">
        <f>obliczenia!D868</f>
        <v>2536905.7454545451</v>
      </c>
      <c r="E108" s="16">
        <f>obliczenia!E868</f>
        <v>0</v>
      </c>
      <c r="F108" s="16">
        <f>obliczenia!F868</f>
        <v>0</v>
      </c>
      <c r="G108" s="16">
        <f>obliczenia!G868</f>
        <v>0</v>
      </c>
      <c r="H108" s="16">
        <f>obliczenia!H868</f>
        <v>0</v>
      </c>
      <c r="I108" s="16">
        <f>obliczenia!I868</f>
        <v>0</v>
      </c>
      <c r="J108" s="16">
        <f>obliczenia!J868</f>
        <v>0</v>
      </c>
      <c r="K108" s="16">
        <f>obliczenia!K868</f>
        <v>0</v>
      </c>
      <c r="L108" s="16">
        <f>obliczenia!L868</f>
        <v>0</v>
      </c>
      <c r="M108" s="16">
        <f>obliczenia!M868</f>
        <v>0</v>
      </c>
      <c r="N108" s="16">
        <f>obliczenia!N868</f>
        <v>0</v>
      </c>
      <c r="O108" s="16">
        <f>obliczenia!O868</f>
        <v>0</v>
      </c>
      <c r="P108" s="16">
        <f>obliczenia!P868</f>
        <v>0</v>
      </c>
      <c r="Q108" s="16">
        <f>obliczenia!Q868</f>
        <v>0</v>
      </c>
      <c r="R108" s="16">
        <f>obliczenia!R868</f>
        <v>0</v>
      </c>
      <c r="S108" s="16">
        <f>obliczenia!S868</f>
        <v>0</v>
      </c>
      <c r="T108" s="16">
        <f>obliczenia!T868</f>
        <v>0</v>
      </c>
      <c r="U108" s="16">
        <f>obliczenia!U868</f>
        <v>0</v>
      </c>
      <c r="V108" s="16">
        <f>obliczenia!V868</f>
        <v>0</v>
      </c>
      <c r="W108" s="16">
        <f>obliczenia!W868</f>
        <v>0</v>
      </c>
      <c r="X108" s="16">
        <f>obliczenia!X868</f>
        <v>0</v>
      </c>
      <c r="Y108" s="16">
        <f>obliczenia!Y868</f>
        <v>0</v>
      </c>
      <c r="Z108" s="16">
        <f>obliczenia!Z868</f>
        <v>0</v>
      </c>
      <c r="AA108" s="16">
        <f>obliczenia!AA868</f>
        <v>0</v>
      </c>
      <c r="AB108" s="16">
        <f>obliczenia!AB868</f>
        <v>0</v>
      </c>
      <c r="AC108" s="16">
        <f>obliczenia!AC868</f>
        <v>0</v>
      </c>
      <c r="AD108" s="16">
        <f>obliczenia!AD868</f>
        <v>0</v>
      </c>
      <c r="AE108" s="16">
        <f>obliczenia!AE868</f>
        <v>0</v>
      </c>
      <c r="AF108" s="16">
        <f>obliczenia!AF868</f>
        <v>0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2:50" ht="15" x14ac:dyDescent="0.25">
      <c r="B109" s="23" t="s">
        <v>72</v>
      </c>
      <c r="C109" s="19">
        <f>obliczenia!C869</f>
        <v>0</v>
      </c>
      <c r="D109" s="19">
        <f>obliczenia!D869</f>
        <v>0</v>
      </c>
      <c r="E109" s="19">
        <f>obliczenia!E869</f>
        <v>0</v>
      </c>
      <c r="F109" s="19">
        <f>obliczenia!F869</f>
        <v>0</v>
      </c>
      <c r="G109" s="19">
        <f>obliczenia!G869</f>
        <v>0</v>
      </c>
      <c r="H109" s="19">
        <f>obliczenia!H869</f>
        <v>0</v>
      </c>
      <c r="I109" s="19">
        <f>obliczenia!I869</f>
        <v>0</v>
      </c>
      <c r="J109" s="19">
        <f>obliczenia!J869</f>
        <v>0</v>
      </c>
      <c r="K109" s="19">
        <f>obliczenia!K869</f>
        <v>0</v>
      </c>
      <c r="L109" s="19">
        <f>obliczenia!L869</f>
        <v>0</v>
      </c>
      <c r="M109" s="19">
        <f>obliczenia!M869</f>
        <v>0</v>
      </c>
      <c r="N109" s="19">
        <f>obliczenia!N869</f>
        <v>0</v>
      </c>
      <c r="O109" s="19">
        <f>obliczenia!O869</f>
        <v>0</v>
      </c>
      <c r="P109" s="19">
        <f>obliczenia!P869</f>
        <v>0</v>
      </c>
      <c r="Q109" s="19">
        <f>obliczenia!Q869</f>
        <v>0</v>
      </c>
      <c r="R109" s="19">
        <f>obliczenia!R869</f>
        <v>0</v>
      </c>
      <c r="S109" s="19">
        <f>obliczenia!S869</f>
        <v>0</v>
      </c>
      <c r="T109" s="19">
        <f>obliczenia!T869</f>
        <v>0</v>
      </c>
      <c r="U109" s="19">
        <f>obliczenia!U869</f>
        <v>0</v>
      </c>
      <c r="V109" s="19">
        <f>obliczenia!V869</f>
        <v>0</v>
      </c>
      <c r="W109" s="19">
        <f>obliczenia!W869</f>
        <v>0</v>
      </c>
      <c r="X109" s="19">
        <f>obliczenia!X869</f>
        <v>0</v>
      </c>
      <c r="Y109" s="19">
        <f>obliczenia!Y869</f>
        <v>0</v>
      </c>
      <c r="Z109" s="19">
        <f>obliczenia!Z869</f>
        <v>0</v>
      </c>
      <c r="AA109" s="19">
        <f>obliczenia!AA869</f>
        <v>0</v>
      </c>
      <c r="AB109" s="19">
        <f>obliczenia!AB869</f>
        <v>0</v>
      </c>
      <c r="AC109" s="19">
        <f>obliczenia!AC869</f>
        <v>0</v>
      </c>
      <c r="AD109" s="19">
        <f>obliczenia!AD869</f>
        <v>0</v>
      </c>
      <c r="AE109" s="19">
        <f>obliczenia!AE869</f>
        <v>0</v>
      </c>
      <c r="AF109" s="19">
        <f>obliczenia!AF869</f>
        <v>0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2:50" s="3" customFormat="1" ht="30" x14ac:dyDescent="0.25">
      <c r="B110" s="8" t="s">
        <v>80</v>
      </c>
      <c r="C110" s="16">
        <f>obliczenia!C870</f>
        <v>0</v>
      </c>
      <c r="D110" s="16">
        <f>obliczenia!D870</f>
        <v>0</v>
      </c>
      <c r="E110" s="16">
        <f>obliczenia!E870</f>
        <v>0</v>
      </c>
      <c r="F110" s="16">
        <f>obliczenia!F870</f>
        <v>0</v>
      </c>
      <c r="G110" s="16">
        <f>obliczenia!G870</f>
        <v>0</v>
      </c>
      <c r="H110" s="16">
        <f>obliczenia!H870</f>
        <v>0</v>
      </c>
      <c r="I110" s="16">
        <f>obliczenia!I870</f>
        <v>0</v>
      </c>
      <c r="J110" s="16">
        <f>obliczenia!J870</f>
        <v>0</v>
      </c>
      <c r="K110" s="16">
        <f>obliczenia!K870</f>
        <v>0</v>
      </c>
      <c r="L110" s="16">
        <f>obliczenia!L870</f>
        <v>0</v>
      </c>
      <c r="M110" s="16">
        <f>obliczenia!M870</f>
        <v>0</v>
      </c>
      <c r="N110" s="16">
        <f>obliczenia!N870</f>
        <v>0</v>
      </c>
      <c r="O110" s="16">
        <f>obliczenia!O870</f>
        <v>0</v>
      </c>
      <c r="P110" s="16">
        <f>obliczenia!P870</f>
        <v>0</v>
      </c>
      <c r="Q110" s="16">
        <f>obliczenia!Q870</f>
        <v>0</v>
      </c>
      <c r="R110" s="16">
        <f>obliczenia!R870</f>
        <v>0</v>
      </c>
      <c r="S110" s="16">
        <f>obliczenia!S870</f>
        <v>0</v>
      </c>
      <c r="T110" s="16">
        <f>obliczenia!T870</f>
        <v>0</v>
      </c>
      <c r="U110" s="16">
        <f>obliczenia!U870</f>
        <v>0</v>
      </c>
      <c r="V110" s="16">
        <f>obliczenia!V870</f>
        <v>0</v>
      </c>
      <c r="W110" s="16">
        <f>obliczenia!W870</f>
        <v>0</v>
      </c>
      <c r="X110" s="16">
        <f>obliczenia!X870</f>
        <v>0</v>
      </c>
      <c r="Y110" s="16">
        <f>obliczenia!Y870</f>
        <v>0</v>
      </c>
      <c r="Z110" s="16">
        <f>obliczenia!Z870</f>
        <v>0</v>
      </c>
      <c r="AA110" s="16">
        <f>obliczenia!AA870</f>
        <v>0</v>
      </c>
      <c r="AB110" s="16">
        <f>obliczenia!AB870</f>
        <v>0</v>
      </c>
      <c r="AC110" s="16">
        <f>obliczenia!AC870</f>
        <v>0</v>
      </c>
      <c r="AD110" s="16">
        <f>obliczenia!AD870</f>
        <v>0</v>
      </c>
      <c r="AE110" s="16">
        <f>obliczenia!AE870</f>
        <v>0</v>
      </c>
      <c r="AF110" s="16">
        <f>obliczenia!AF870</f>
        <v>0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2:50" s="3" customFormat="1" ht="30" x14ac:dyDescent="0.25">
      <c r="B111" s="8" t="s">
        <v>81</v>
      </c>
      <c r="C111" s="16">
        <f>obliczenia!C871</f>
        <v>0</v>
      </c>
      <c r="D111" s="16">
        <f>obliczenia!D871</f>
        <v>0</v>
      </c>
      <c r="E111" s="16">
        <f>obliczenia!E871</f>
        <v>0</v>
      </c>
      <c r="F111" s="16">
        <f>obliczenia!F871</f>
        <v>0</v>
      </c>
      <c r="G111" s="16">
        <f>obliczenia!G871</f>
        <v>0</v>
      </c>
      <c r="H111" s="16">
        <f>obliczenia!H871</f>
        <v>0</v>
      </c>
      <c r="I111" s="16">
        <f>obliczenia!I871</f>
        <v>0</v>
      </c>
      <c r="J111" s="16">
        <f>obliczenia!J871</f>
        <v>0</v>
      </c>
      <c r="K111" s="16">
        <f>obliczenia!K871</f>
        <v>0</v>
      </c>
      <c r="L111" s="16">
        <f>obliczenia!L871</f>
        <v>0</v>
      </c>
      <c r="M111" s="16">
        <f>obliczenia!M871</f>
        <v>0</v>
      </c>
      <c r="N111" s="16">
        <f>obliczenia!N871</f>
        <v>0</v>
      </c>
      <c r="O111" s="16">
        <f>obliczenia!O871</f>
        <v>0</v>
      </c>
      <c r="P111" s="16">
        <f>obliczenia!P871</f>
        <v>0</v>
      </c>
      <c r="Q111" s="16">
        <f>obliczenia!Q871</f>
        <v>0</v>
      </c>
      <c r="R111" s="16">
        <f>obliczenia!R871</f>
        <v>0</v>
      </c>
      <c r="S111" s="16">
        <f>obliczenia!S871</f>
        <v>0</v>
      </c>
      <c r="T111" s="16">
        <f>obliczenia!T871</f>
        <v>0</v>
      </c>
      <c r="U111" s="16">
        <f>obliczenia!U871</f>
        <v>0</v>
      </c>
      <c r="V111" s="16">
        <f>obliczenia!V871</f>
        <v>0</v>
      </c>
      <c r="W111" s="16">
        <f>obliczenia!W871</f>
        <v>0</v>
      </c>
      <c r="X111" s="16">
        <f>obliczenia!X871</f>
        <v>0</v>
      </c>
      <c r="Y111" s="16">
        <f>obliczenia!Y871</f>
        <v>0</v>
      </c>
      <c r="Z111" s="16">
        <f>obliczenia!Z871</f>
        <v>0</v>
      </c>
      <c r="AA111" s="16">
        <f>obliczenia!AA871</f>
        <v>0</v>
      </c>
      <c r="AB111" s="16">
        <f>obliczenia!AB871</f>
        <v>0</v>
      </c>
      <c r="AC111" s="16">
        <f>obliczenia!AC871</f>
        <v>0</v>
      </c>
      <c r="AD111" s="16">
        <f>obliczenia!AD871</f>
        <v>0</v>
      </c>
      <c r="AE111" s="16">
        <f>obliczenia!AE871</f>
        <v>0</v>
      </c>
      <c r="AF111" s="16">
        <f>obliczenia!AF871</f>
        <v>0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2:50" s="3" customFormat="1" ht="15" x14ac:dyDescent="0.25">
      <c r="B112" s="8" t="s">
        <v>82</v>
      </c>
      <c r="C112" s="16">
        <f>obliczenia!C872</f>
        <v>0</v>
      </c>
      <c r="D112" s="16">
        <f>obliczenia!D872</f>
        <v>0</v>
      </c>
      <c r="E112" s="16">
        <f>obliczenia!E872</f>
        <v>0</v>
      </c>
      <c r="F112" s="16">
        <f>obliczenia!F872</f>
        <v>0</v>
      </c>
      <c r="G112" s="16">
        <f>obliczenia!G872</f>
        <v>0</v>
      </c>
      <c r="H112" s="16">
        <f>obliczenia!H872</f>
        <v>0</v>
      </c>
      <c r="I112" s="16">
        <f>obliczenia!I872</f>
        <v>0</v>
      </c>
      <c r="J112" s="16">
        <f>obliczenia!J872</f>
        <v>0</v>
      </c>
      <c r="K112" s="16">
        <f>obliczenia!K872</f>
        <v>0</v>
      </c>
      <c r="L112" s="16">
        <f>obliczenia!L872</f>
        <v>0</v>
      </c>
      <c r="M112" s="16">
        <f>obliczenia!M872</f>
        <v>0</v>
      </c>
      <c r="N112" s="16">
        <f>obliczenia!N872</f>
        <v>0</v>
      </c>
      <c r="O112" s="16">
        <f>obliczenia!O872</f>
        <v>0</v>
      </c>
      <c r="P112" s="16">
        <f>obliczenia!P872</f>
        <v>0</v>
      </c>
      <c r="Q112" s="16">
        <f>obliczenia!Q872</f>
        <v>0</v>
      </c>
      <c r="R112" s="16">
        <f>obliczenia!R872</f>
        <v>0</v>
      </c>
      <c r="S112" s="16">
        <f>obliczenia!S872</f>
        <v>0</v>
      </c>
      <c r="T112" s="16">
        <f>obliczenia!T872</f>
        <v>0</v>
      </c>
      <c r="U112" s="16">
        <f>obliczenia!U872</f>
        <v>0</v>
      </c>
      <c r="V112" s="16">
        <f>obliczenia!V872</f>
        <v>0</v>
      </c>
      <c r="W112" s="16">
        <f>obliczenia!W872</f>
        <v>0</v>
      </c>
      <c r="X112" s="16">
        <f>obliczenia!X872</f>
        <v>0</v>
      </c>
      <c r="Y112" s="16">
        <f>obliczenia!Y872</f>
        <v>0</v>
      </c>
      <c r="Z112" s="16">
        <f>obliczenia!Z872</f>
        <v>0</v>
      </c>
      <c r="AA112" s="16">
        <f>obliczenia!AA872</f>
        <v>0</v>
      </c>
      <c r="AB112" s="16">
        <f>obliczenia!AB872</f>
        <v>0</v>
      </c>
      <c r="AC112" s="16">
        <f>obliczenia!AC872</f>
        <v>0</v>
      </c>
      <c r="AD112" s="16">
        <f>obliczenia!AD872</f>
        <v>0</v>
      </c>
      <c r="AE112" s="16">
        <f>obliczenia!AE872</f>
        <v>0</v>
      </c>
      <c r="AF112" s="16">
        <f>obliczenia!AF872</f>
        <v>0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2:50" s="3" customFormat="1" ht="30" x14ac:dyDescent="0.25">
      <c r="B113" s="8" t="s">
        <v>83</v>
      </c>
      <c r="C113" s="16">
        <f>obliczenia!C873</f>
        <v>0</v>
      </c>
      <c r="D113" s="16">
        <f>obliczenia!D873</f>
        <v>0</v>
      </c>
      <c r="E113" s="16">
        <f>obliczenia!E873</f>
        <v>0</v>
      </c>
      <c r="F113" s="16">
        <f>obliczenia!F873</f>
        <v>0</v>
      </c>
      <c r="G113" s="16">
        <f>obliczenia!G873</f>
        <v>0</v>
      </c>
      <c r="H113" s="16">
        <f>obliczenia!H873</f>
        <v>0</v>
      </c>
      <c r="I113" s="16">
        <f>obliczenia!I873</f>
        <v>0</v>
      </c>
      <c r="J113" s="16">
        <f>obliczenia!J873</f>
        <v>0</v>
      </c>
      <c r="K113" s="16">
        <f>obliczenia!K873</f>
        <v>0</v>
      </c>
      <c r="L113" s="16">
        <f>obliczenia!L873</f>
        <v>0</v>
      </c>
      <c r="M113" s="16">
        <f>obliczenia!M873</f>
        <v>0</v>
      </c>
      <c r="N113" s="16">
        <f>obliczenia!N873</f>
        <v>0</v>
      </c>
      <c r="O113" s="16">
        <f>obliczenia!O873</f>
        <v>0</v>
      </c>
      <c r="P113" s="16">
        <f>obliczenia!P873</f>
        <v>0</v>
      </c>
      <c r="Q113" s="16">
        <f>obliczenia!Q873</f>
        <v>0</v>
      </c>
      <c r="R113" s="16">
        <f>obliczenia!R873</f>
        <v>0</v>
      </c>
      <c r="S113" s="16">
        <f>obliczenia!S873</f>
        <v>0</v>
      </c>
      <c r="T113" s="16">
        <f>obliczenia!T873</f>
        <v>0</v>
      </c>
      <c r="U113" s="16">
        <f>obliczenia!U873</f>
        <v>0</v>
      </c>
      <c r="V113" s="16">
        <f>obliczenia!V873</f>
        <v>0</v>
      </c>
      <c r="W113" s="16">
        <f>obliczenia!W873</f>
        <v>0</v>
      </c>
      <c r="X113" s="16">
        <f>obliczenia!X873</f>
        <v>0</v>
      </c>
      <c r="Y113" s="16">
        <f>obliczenia!Y873</f>
        <v>0</v>
      </c>
      <c r="Z113" s="16">
        <f>obliczenia!Z873</f>
        <v>0</v>
      </c>
      <c r="AA113" s="16">
        <f>obliczenia!AA873</f>
        <v>0</v>
      </c>
      <c r="AB113" s="16">
        <f>obliczenia!AB873</f>
        <v>0</v>
      </c>
      <c r="AC113" s="16">
        <f>obliczenia!AC873</f>
        <v>0</v>
      </c>
      <c r="AD113" s="16">
        <f>obliczenia!AD873</f>
        <v>0</v>
      </c>
      <c r="AE113" s="16">
        <f>obliczenia!AE873</f>
        <v>0</v>
      </c>
      <c r="AF113" s="16">
        <f>obliczenia!AF873</f>
        <v>0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2:50" s="3" customFormat="1" ht="30" x14ac:dyDescent="0.25">
      <c r="B114" s="8" t="s">
        <v>84</v>
      </c>
      <c r="C114" s="16">
        <f>obliczenia!C874</f>
        <v>0</v>
      </c>
      <c r="D114" s="16">
        <f>obliczenia!D874</f>
        <v>0</v>
      </c>
      <c r="E114" s="16">
        <f>obliczenia!E874</f>
        <v>0</v>
      </c>
      <c r="F114" s="16">
        <f>obliczenia!F874</f>
        <v>0</v>
      </c>
      <c r="G114" s="16">
        <f>obliczenia!G874</f>
        <v>0</v>
      </c>
      <c r="H114" s="16">
        <f>obliczenia!H874</f>
        <v>0</v>
      </c>
      <c r="I114" s="16">
        <f>obliczenia!I874</f>
        <v>0</v>
      </c>
      <c r="J114" s="16">
        <f>obliczenia!J874</f>
        <v>0</v>
      </c>
      <c r="K114" s="16">
        <f>obliczenia!K874</f>
        <v>0</v>
      </c>
      <c r="L114" s="16">
        <f>obliczenia!L874</f>
        <v>0</v>
      </c>
      <c r="M114" s="16">
        <f>obliczenia!M874</f>
        <v>0</v>
      </c>
      <c r="N114" s="16">
        <f>obliczenia!N874</f>
        <v>0</v>
      </c>
      <c r="O114" s="16">
        <f>obliczenia!O874</f>
        <v>0</v>
      </c>
      <c r="P114" s="16">
        <f>obliczenia!P874</f>
        <v>0</v>
      </c>
      <c r="Q114" s="16">
        <f>obliczenia!Q874</f>
        <v>0</v>
      </c>
      <c r="R114" s="16">
        <f>obliczenia!R874</f>
        <v>0</v>
      </c>
      <c r="S114" s="16">
        <f>obliczenia!S874</f>
        <v>0</v>
      </c>
      <c r="T114" s="16">
        <f>obliczenia!T874</f>
        <v>0</v>
      </c>
      <c r="U114" s="16">
        <f>obliczenia!U874</f>
        <v>0</v>
      </c>
      <c r="V114" s="16">
        <f>obliczenia!V874</f>
        <v>0</v>
      </c>
      <c r="W114" s="16">
        <f>obliczenia!W874</f>
        <v>0</v>
      </c>
      <c r="X114" s="16">
        <f>obliczenia!X874</f>
        <v>0</v>
      </c>
      <c r="Y114" s="16">
        <f>obliczenia!Y874</f>
        <v>0</v>
      </c>
      <c r="Z114" s="16">
        <f>obliczenia!Z874</f>
        <v>0</v>
      </c>
      <c r="AA114" s="16">
        <f>obliczenia!AA874</f>
        <v>0</v>
      </c>
      <c r="AB114" s="16">
        <f>obliczenia!AB874</f>
        <v>0</v>
      </c>
      <c r="AC114" s="16">
        <f>obliczenia!AC874</f>
        <v>0</v>
      </c>
      <c r="AD114" s="16">
        <f>obliczenia!AD874</f>
        <v>0</v>
      </c>
      <c r="AE114" s="16">
        <f>obliczenia!AE874</f>
        <v>0</v>
      </c>
      <c r="AF114" s="16">
        <f>obliczenia!AF874</f>
        <v>0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2:50" s="3" customFormat="1" ht="15" x14ac:dyDescent="0.25">
      <c r="B115" s="8" t="s">
        <v>85</v>
      </c>
      <c r="C115" s="16">
        <f>obliczenia!C875</f>
        <v>0</v>
      </c>
      <c r="D115" s="16">
        <f>obliczenia!D875</f>
        <v>0</v>
      </c>
      <c r="E115" s="16">
        <f>obliczenia!E875</f>
        <v>0</v>
      </c>
      <c r="F115" s="16">
        <f>obliczenia!F875</f>
        <v>0</v>
      </c>
      <c r="G115" s="16">
        <f>obliczenia!G875</f>
        <v>0</v>
      </c>
      <c r="H115" s="16">
        <f>obliczenia!H875</f>
        <v>0</v>
      </c>
      <c r="I115" s="16">
        <f>obliczenia!I875</f>
        <v>0</v>
      </c>
      <c r="J115" s="16">
        <f>obliczenia!J875</f>
        <v>0</v>
      </c>
      <c r="K115" s="16">
        <f>obliczenia!K875</f>
        <v>0</v>
      </c>
      <c r="L115" s="16">
        <f>obliczenia!L875</f>
        <v>0</v>
      </c>
      <c r="M115" s="16">
        <f>obliczenia!M875</f>
        <v>0</v>
      </c>
      <c r="N115" s="16">
        <f>obliczenia!N875</f>
        <v>0</v>
      </c>
      <c r="O115" s="16">
        <f>obliczenia!O875</f>
        <v>0</v>
      </c>
      <c r="P115" s="16">
        <f>obliczenia!P875</f>
        <v>0</v>
      </c>
      <c r="Q115" s="16">
        <f>obliczenia!Q875</f>
        <v>0</v>
      </c>
      <c r="R115" s="16">
        <f>obliczenia!R875</f>
        <v>0</v>
      </c>
      <c r="S115" s="16">
        <f>obliczenia!S875</f>
        <v>0</v>
      </c>
      <c r="T115" s="16">
        <f>obliczenia!T875</f>
        <v>0</v>
      </c>
      <c r="U115" s="16">
        <f>obliczenia!U875</f>
        <v>0</v>
      </c>
      <c r="V115" s="16">
        <f>obliczenia!V875</f>
        <v>0</v>
      </c>
      <c r="W115" s="16">
        <f>obliczenia!W875</f>
        <v>0</v>
      </c>
      <c r="X115" s="16">
        <f>obliczenia!X875</f>
        <v>0</v>
      </c>
      <c r="Y115" s="16">
        <f>obliczenia!Y875</f>
        <v>0</v>
      </c>
      <c r="Z115" s="16">
        <f>obliczenia!Z875</f>
        <v>0</v>
      </c>
      <c r="AA115" s="16">
        <f>obliczenia!AA875</f>
        <v>0</v>
      </c>
      <c r="AB115" s="16">
        <f>obliczenia!AB875</f>
        <v>0</v>
      </c>
      <c r="AC115" s="16">
        <f>obliczenia!AC875</f>
        <v>0</v>
      </c>
      <c r="AD115" s="16">
        <f>obliczenia!AD875</f>
        <v>0</v>
      </c>
      <c r="AE115" s="16">
        <f>obliczenia!AE875</f>
        <v>0</v>
      </c>
      <c r="AF115" s="16">
        <f>obliczenia!AF875</f>
        <v>0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2:50" ht="30" x14ac:dyDescent="0.25">
      <c r="B116" s="23" t="s">
        <v>86</v>
      </c>
      <c r="C116" s="19">
        <f>obliczenia!C876</f>
        <v>253690.57454545452</v>
      </c>
      <c r="D116" s="19">
        <f>obliczenia!D876</f>
        <v>2536905.7454545451</v>
      </c>
      <c r="E116" s="19">
        <f>obliczenia!E876</f>
        <v>0</v>
      </c>
      <c r="F116" s="19">
        <f>obliczenia!F876</f>
        <v>0</v>
      </c>
      <c r="G116" s="19">
        <f>obliczenia!G876</f>
        <v>0</v>
      </c>
      <c r="H116" s="19">
        <f>obliczenia!H876</f>
        <v>0</v>
      </c>
      <c r="I116" s="19">
        <f>obliczenia!I876</f>
        <v>0</v>
      </c>
      <c r="J116" s="19">
        <f>obliczenia!J876</f>
        <v>0</v>
      </c>
      <c r="K116" s="19">
        <f>obliczenia!K876</f>
        <v>0</v>
      </c>
      <c r="L116" s="19">
        <f>obliczenia!L876</f>
        <v>0</v>
      </c>
      <c r="M116" s="19">
        <f>obliczenia!M876</f>
        <v>0</v>
      </c>
      <c r="N116" s="19">
        <f>obliczenia!N876</f>
        <v>0</v>
      </c>
      <c r="O116" s="19">
        <f>obliczenia!O876</f>
        <v>0</v>
      </c>
      <c r="P116" s="19">
        <f>obliczenia!P876</f>
        <v>0</v>
      </c>
      <c r="Q116" s="19">
        <f>obliczenia!Q876</f>
        <v>0</v>
      </c>
      <c r="R116" s="19">
        <f>obliczenia!R876</f>
        <v>0</v>
      </c>
      <c r="S116" s="19">
        <f>obliczenia!S876</f>
        <v>0</v>
      </c>
      <c r="T116" s="19">
        <f>obliczenia!T876</f>
        <v>0</v>
      </c>
      <c r="U116" s="19">
        <f>obliczenia!U876</f>
        <v>0</v>
      </c>
      <c r="V116" s="19">
        <f>obliczenia!V876</f>
        <v>0</v>
      </c>
      <c r="W116" s="19">
        <f>obliczenia!W876</f>
        <v>0</v>
      </c>
      <c r="X116" s="19">
        <f>obliczenia!X876</f>
        <v>0</v>
      </c>
      <c r="Y116" s="19">
        <f>obliczenia!Y876</f>
        <v>0</v>
      </c>
      <c r="Z116" s="19">
        <f>obliczenia!Z876</f>
        <v>0</v>
      </c>
      <c r="AA116" s="19">
        <f>obliczenia!AA876</f>
        <v>0</v>
      </c>
      <c r="AB116" s="19">
        <f>obliczenia!AB876</f>
        <v>0</v>
      </c>
      <c r="AC116" s="19">
        <f>obliczenia!AC876</f>
        <v>0</v>
      </c>
      <c r="AD116" s="19">
        <f>obliczenia!AD876</f>
        <v>0</v>
      </c>
      <c r="AE116" s="19">
        <f>obliczenia!AE876</f>
        <v>0</v>
      </c>
      <c r="AF116" s="19">
        <f>obliczenia!AF876</f>
        <v>0</v>
      </c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2:50" ht="30" x14ac:dyDescent="0.25">
      <c r="B117" s="23" t="s">
        <v>87</v>
      </c>
      <c r="C117" s="19">
        <f>obliczenia!C877</f>
        <v>-361309.42545454548</v>
      </c>
      <c r="D117" s="19">
        <f>obliczenia!D877</f>
        <v>-3613094.2545454549</v>
      </c>
      <c r="E117" s="19">
        <f>obliczenia!E877</f>
        <v>136633.59020618565</v>
      </c>
      <c r="F117" s="19">
        <f>obliczenia!F877</f>
        <v>136991.00000000006</v>
      </c>
      <c r="G117" s="19">
        <f>obliczenia!G877</f>
        <v>136991.00000000006</v>
      </c>
      <c r="H117" s="19">
        <f>obliczenia!H877</f>
        <v>136990.99999999983</v>
      </c>
      <c r="I117" s="19">
        <f>obliczenia!I877</f>
        <v>136990.99999999983</v>
      </c>
      <c r="J117" s="19">
        <f>obliczenia!J877</f>
        <v>136990.99999999983</v>
      </c>
      <c r="K117" s="19">
        <f>obliczenia!K877</f>
        <v>136990.99999999983</v>
      </c>
      <c r="L117" s="19">
        <f>obliczenia!L877</f>
        <v>136990.99999999983</v>
      </c>
      <c r="M117" s="19">
        <f>obliczenia!M877</f>
        <v>136990.99999999983</v>
      </c>
      <c r="N117" s="19">
        <f>obliczenia!N877</f>
        <v>136990.99999999983</v>
      </c>
      <c r="O117" s="19">
        <f>obliczenia!O877</f>
        <v>136990.99999999983</v>
      </c>
      <c r="P117" s="19">
        <f>obliczenia!P877</f>
        <v>136990.99999999983</v>
      </c>
      <c r="Q117" s="19">
        <f>obliczenia!Q877</f>
        <v>136990.99999999983</v>
      </c>
      <c r="R117" s="19">
        <f>obliczenia!R877</f>
        <v>136990.99999999983</v>
      </c>
      <c r="S117" s="19">
        <f>obliczenia!S877</f>
        <v>136990.99999999983</v>
      </c>
      <c r="T117" s="19">
        <f>obliczenia!T877</f>
        <v>136990.99999999983</v>
      </c>
      <c r="U117" s="19">
        <f>obliczenia!U877</f>
        <v>136990.99999999983</v>
      </c>
      <c r="V117" s="19">
        <f>obliczenia!V877</f>
        <v>136990.99999999983</v>
      </c>
      <c r="W117" s="19">
        <f>obliczenia!W877</f>
        <v>136990.99999999983</v>
      </c>
      <c r="X117" s="19">
        <f>obliczenia!X877</f>
        <v>136990.99999999983</v>
      </c>
      <c r="Y117" s="19">
        <f>obliczenia!Y877</f>
        <v>136990.99999999983</v>
      </c>
      <c r="Z117" s="19">
        <f>obliczenia!Z877</f>
        <v>136990.99999999983</v>
      </c>
      <c r="AA117" s="19">
        <f>obliczenia!AA877</f>
        <v>136990.99999999983</v>
      </c>
      <c r="AB117" s="19">
        <f>obliczenia!AB877</f>
        <v>136990.99999999983</v>
      </c>
      <c r="AC117" s="19">
        <f>obliczenia!AC877</f>
        <v>136990.99999999983</v>
      </c>
      <c r="AD117" s="19">
        <f>obliczenia!AD877</f>
        <v>136990.99999999983</v>
      </c>
      <c r="AE117" s="19">
        <f>obliczenia!AE877</f>
        <v>136990.99999999983</v>
      </c>
      <c r="AF117" s="19">
        <f>obliczenia!AF877</f>
        <v>136990.9999999961</v>
      </c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2:50" ht="30" x14ac:dyDescent="0.25">
      <c r="B118" s="23" t="s">
        <v>88</v>
      </c>
      <c r="C118" s="19">
        <f>obliczenia!C878</f>
        <v>0</v>
      </c>
      <c r="D118" s="19">
        <f>obliczenia!D878</f>
        <v>-361309.42545454548</v>
      </c>
      <c r="E118" s="19">
        <f>obliczenia!E878</f>
        <v>-3974403.68</v>
      </c>
      <c r="F118" s="19">
        <f>obliczenia!F878</f>
        <v>-3837770.0897938143</v>
      </c>
      <c r="G118" s="19">
        <f>obliczenia!G878</f>
        <v>-3700779.0897938143</v>
      </c>
      <c r="H118" s="19">
        <f>obliczenia!H878</f>
        <v>-3563788.0897938143</v>
      </c>
      <c r="I118" s="19">
        <f>obliczenia!I878</f>
        <v>-3426797.0897938143</v>
      </c>
      <c r="J118" s="19">
        <f>obliczenia!J878</f>
        <v>-3289806.0897938143</v>
      </c>
      <c r="K118" s="19">
        <f>obliczenia!K878</f>
        <v>-3152815.0897938143</v>
      </c>
      <c r="L118" s="19">
        <f>obliczenia!L878</f>
        <v>-3015824.0897938143</v>
      </c>
      <c r="M118" s="19">
        <f>obliczenia!M878</f>
        <v>-2878833.0897938143</v>
      </c>
      <c r="N118" s="19">
        <f>obliczenia!N878</f>
        <v>-2741842.0897938143</v>
      </c>
      <c r="O118" s="19">
        <f>obliczenia!O878</f>
        <v>-2604851.0897938143</v>
      </c>
      <c r="P118" s="19">
        <f>obliczenia!P878</f>
        <v>-2467860.0897938143</v>
      </c>
      <c r="Q118" s="19">
        <f>obliczenia!Q878</f>
        <v>-2330869.0897938143</v>
      </c>
      <c r="R118" s="19">
        <f>obliczenia!R878</f>
        <v>-2193878.0897938143</v>
      </c>
      <c r="S118" s="19">
        <f>obliczenia!S878</f>
        <v>-2056887.0897938146</v>
      </c>
      <c r="T118" s="19">
        <f>obliczenia!T878</f>
        <v>-1919896.0897938148</v>
      </c>
      <c r="U118" s="19">
        <f>obliczenia!U878</f>
        <v>-1782905.089793815</v>
      </c>
      <c r="V118" s="19">
        <f>obliczenia!V878</f>
        <v>-1645914.0897938153</v>
      </c>
      <c r="W118" s="19">
        <f>obliczenia!W878</f>
        <v>-1508923.0897938155</v>
      </c>
      <c r="X118" s="19">
        <f>obliczenia!X878</f>
        <v>-1371932.0897938157</v>
      </c>
      <c r="Y118" s="19">
        <f>obliczenia!Y878</f>
        <v>-1234941.089793816</v>
      </c>
      <c r="Z118" s="19">
        <f>obliczenia!Z878</f>
        <v>-1097950.0897938162</v>
      </c>
      <c r="AA118" s="19">
        <f>obliczenia!AA878</f>
        <v>-960959.08979381644</v>
      </c>
      <c r="AB118" s="19">
        <f>obliczenia!AB878</f>
        <v>-823968.08979381667</v>
      </c>
      <c r="AC118" s="19">
        <f>obliczenia!AC878</f>
        <v>-686977.08979381691</v>
      </c>
      <c r="AD118" s="19">
        <f>obliczenia!AD878</f>
        <v>-549986.08979381714</v>
      </c>
      <c r="AE118" s="19">
        <f>obliczenia!AE878</f>
        <v>-412995.08979381731</v>
      </c>
      <c r="AF118" s="19">
        <f>obliczenia!AF878</f>
        <v>-276004.08979381749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2:50" ht="30" x14ac:dyDescent="0.25">
      <c r="B119" s="23" t="s">
        <v>89</v>
      </c>
      <c r="C119" s="19">
        <f>obliczenia!C879</f>
        <v>-361309.42545454548</v>
      </c>
      <c r="D119" s="19">
        <f>obliczenia!D879</f>
        <v>-3974403.68</v>
      </c>
      <c r="E119" s="19">
        <f>obliczenia!E879</f>
        <v>-3837770.0897938143</v>
      </c>
      <c r="F119" s="19">
        <f>obliczenia!F879</f>
        <v>-3700779.0897938143</v>
      </c>
      <c r="G119" s="19">
        <f>obliczenia!G879</f>
        <v>-3563788.0897938143</v>
      </c>
      <c r="H119" s="19">
        <f>obliczenia!H879</f>
        <v>-3426797.0897938143</v>
      </c>
      <c r="I119" s="19">
        <f>obliczenia!I879</f>
        <v>-3289806.0897938143</v>
      </c>
      <c r="J119" s="19">
        <f>obliczenia!J879</f>
        <v>-3152815.0897938143</v>
      </c>
      <c r="K119" s="19">
        <f>obliczenia!K879</f>
        <v>-3015824.0897938143</v>
      </c>
      <c r="L119" s="19">
        <f>obliczenia!L879</f>
        <v>-2878833.0897938143</v>
      </c>
      <c r="M119" s="19">
        <f>obliczenia!M879</f>
        <v>-2741842.0897938143</v>
      </c>
      <c r="N119" s="19">
        <f>obliczenia!N879</f>
        <v>-2604851.0897938143</v>
      </c>
      <c r="O119" s="19">
        <f>obliczenia!O879</f>
        <v>-2467860.0897938143</v>
      </c>
      <c r="P119" s="19">
        <f>obliczenia!P879</f>
        <v>-2330869.0897938143</v>
      </c>
      <c r="Q119" s="19">
        <f>obliczenia!Q879</f>
        <v>-2193878.0897938143</v>
      </c>
      <c r="R119" s="19">
        <f>obliczenia!R879</f>
        <v>-2056887.0897938146</v>
      </c>
      <c r="S119" s="19">
        <f>obliczenia!S879</f>
        <v>-1919896.0897938148</v>
      </c>
      <c r="T119" s="19">
        <f>obliczenia!T879</f>
        <v>-1782905.089793815</v>
      </c>
      <c r="U119" s="19">
        <f>obliczenia!U879</f>
        <v>-1645914.0897938153</v>
      </c>
      <c r="V119" s="19">
        <f>obliczenia!V879</f>
        <v>-1508923.0897938155</v>
      </c>
      <c r="W119" s="19">
        <f>obliczenia!W879</f>
        <v>-1371932.0897938157</v>
      </c>
      <c r="X119" s="19">
        <f>obliczenia!X879</f>
        <v>-1234941.089793816</v>
      </c>
      <c r="Y119" s="19">
        <f>obliczenia!Y879</f>
        <v>-1097950.0897938162</v>
      </c>
      <c r="Z119" s="19">
        <f>obliczenia!Z879</f>
        <v>-960959.08979381644</v>
      </c>
      <c r="AA119" s="19">
        <f>obliczenia!AA879</f>
        <v>-823968.08979381667</v>
      </c>
      <c r="AB119" s="19">
        <f>obliczenia!AB879</f>
        <v>-686977.08979381691</v>
      </c>
      <c r="AC119" s="19">
        <f>obliczenia!AC879</f>
        <v>-549986.08979381714</v>
      </c>
      <c r="AD119" s="19">
        <f>obliczenia!AD879</f>
        <v>-412995.08979381731</v>
      </c>
      <c r="AE119" s="19">
        <f>obliczenia!AE879</f>
        <v>-276004.08979381749</v>
      </c>
      <c r="AF119" s="19">
        <f>obliczenia!AF879</f>
        <v>-139013.08979382139</v>
      </c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2:50" ht="15" x14ac:dyDescent="0.25">
      <c r="B120" s="5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2:50" ht="15" x14ac:dyDescent="0.25">
      <c r="B121" s="4" t="s">
        <v>239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2:50" ht="15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2:50" ht="15" x14ac:dyDescent="0.25">
      <c r="B123" s="4" t="s">
        <v>192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2:50" ht="15" x14ac:dyDescent="0.25">
      <c r="B124" s="5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2:50" ht="18.75" x14ac:dyDescent="0.3">
      <c r="B125" s="45" t="s">
        <v>244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2:50" ht="15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2:50" ht="30" x14ac:dyDescent="0.25">
      <c r="B127" s="46" t="s">
        <v>146</v>
      </c>
      <c r="C127" s="47">
        <f>obliczenia!C898</f>
        <v>0.85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</row>
    <row r="128" spans="2:50" ht="45" x14ac:dyDescent="0.25">
      <c r="B128" s="46" t="s">
        <v>141</v>
      </c>
      <c r="C128" s="48">
        <f>obliczenia!C899</f>
        <v>6528461.538461538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</row>
    <row r="129" spans="2:50" ht="30" x14ac:dyDescent="0.25">
      <c r="B129" s="49" t="s">
        <v>194</v>
      </c>
      <c r="C129" s="50">
        <f>obliczenia!C900</f>
        <v>2709750.5449461816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</row>
    <row r="130" spans="2:50" ht="45" x14ac:dyDescent="0.25">
      <c r="B130" s="46" t="s">
        <v>142</v>
      </c>
      <c r="C130" s="48">
        <f>obliczenia!C901</f>
        <v>3360512.5910643204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</row>
    <row r="131" spans="2:50" ht="15" x14ac:dyDescent="0.25">
      <c r="B131" s="49" t="s">
        <v>143</v>
      </c>
      <c r="C131" s="51">
        <f>obliczenia!C902</f>
        <v>0.48530000000000001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</row>
    <row r="132" spans="2:50" ht="45" x14ac:dyDescent="0.25">
      <c r="B132" s="46" t="s">
        <v>144</v>
      </c>
      <c r="C132" s="48">
        <f>obliczenia!C903</f>
        <v>3283054.5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</row>
    <row r="133" spans="2:50" ht="15" x14ac:dyDescent="0.25">
      <c r="B133" s="49" t="s">
        <v>202</v>
      </c>
      <c r="C133" s="50">
        <f>obliczenia!C904</f>
        <v>2790596.32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</row>
    <row r="134" spans="2:50" ht="30" x14ac:dyDescent="0.25">
      <c r="B134" s="49" t="s">
        <v>145</v>
      </c>
      <c r="C134" s="51">
        <f>obliczenia!C905</f>
        <v>0.41250499926090167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</row>
    <row r="135" spans="2:50" ht="15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</row>
    <row r="136" spans="2:50" ht="15" x14ac:dyDescent="0.25">
      <c r="B136" s="4" t="s">
        <v>236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</row>
    <row r="137" spans="2:50" ht="15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</row>
    <row r="138" spans="2:50" ht="15" x14ac:dyDescent="0.25">
      <c r="B138" s="30" t="s">
        <v>7</v>
      </c>
      <c r="C138" s="31">
        <v>2015</v>
      </c>
      <c r="D138" s="31">
        <v>2016</v>
      </c>
      <c r="E138" s="31" t="s">
        <v>6</v>
      </c>
      <c r="F138" s="31" t="s">
        <v>195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</row>
    <row r="139" spans="2:50" ht="15" x14ac:dyDescent="0.25">
      <c r="B139" s="17" t="s">
        <v>196</v>
      </c>
      <c r="C139" s="16">
        <f>obliczenia!C910</f>
        <v>253690.57454545452</v>
      </c>
      <c r="D139" s="16">
        <f>obliczenia!D910</f>
        <v>2536905.7454545451</v>
      </c>
      <c r="E139" s="16">
        <f>obliczenia!E910</f>
        <v>2790596.32</v>
      </c>
      <c r="F139" s="10">
        <f>obliczenia!F910</f>
        <v>0.41250499926090167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</row>
    <row r="140" spans="2:50" ht="15" x14ac:dyDescent="0.25">
      <c r="B140" s="17" t="s">
        <v>197</v>
      </c>
      <c r="C140" s="16">
        <f>obliczenia!C911</f>
        <v>361309.42545454548</v>
      </c>
      <c r="D140" s="16">
        <f>obliczenia!D911</f>
        <v>3613094.2545454549</v>
      </c>
      <c r="E140" s="16">
        <f>obliczenia!E911</f>
        <v>3974403.68</v>
      </c>
      <c r="F140" s="10">
        <f>obliczenia!F911</f>
        <v>0.58749500073909833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</row>
    <row r="141" spans="2:50" ht="15" x14ac:dyDescent="0.25">
      <c r="B141" s="17" t="s">
        <v>198</v>
      </c>
      <c r="C141" s="16">
        <f>obliczenia!C912</f>
        <v>0</v>
      </c>
      <c r="D141" s="16">
        <f>obliczenia!D912</f>
        <v>0</v>
      </c>
      <c r="E141" s="16">
        <f>obliczenia!E912</f>
        <v>0</v>
      </c>
      <c r="F141" s="10">
        <f>obliczenia!F912</f>
        <v>0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</row>
    <row r="142" spans="2:50" ht="15" x14ac:dyDescent="0.25">
      <c r="B142" s="17" t="s">
        <v>106</v>
      </c>
      <c r="C142" s="16">
        <f>obliczenia!C913</f>
        <v>0</v>
      </c>
      <c r="D142" s="16">
        <f>obliczenia!D913</f>
        <v>0</v>
      </c>
      <c r="E142" s="16">
        <f>obliczenia!E913</f>
        <v>0</v>
      </c>
      <c r="F142" s="10">
        <f>obliczenia!F913</f>
        <v>0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</row>
    <row r="143" spans="2:50" ht="15" x14ac:dyDescent="0.25">
      <c r="B143" s="18" t="s">
        <v>6</v>
      </c>
      <c r="C143" s="19">
        <f>obliczenia!C914</f>
        <v>615000</v>
      </c>
      <c r="D143" s="19">
        <f>obliczenia!D914</f>
        <v>6150000</v>
      </c>
      <c r="E143" s="19">
        <f>obliczenia!E914</f>
        <v>6765000</v>
      </c>
      <c r="F143" s="41">
        <f>obliczenia!F914</f>
        <v>1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</row>
    <row r="144" spans="2:50" ht="15" x14ac:dyDescent="0.25">
      <c r="B144" s="34" t="s">
        <v>9</v>
      </c>
      <c r="C144" s="31">
        <v>2015</v>
      </c>
      <c r="D144" s="31">
        <v>2016</v>
      </c>
      <c r="E144" s="31" t="s">
        <v>6</v>
      </c>
      <c r="F144" s="31" t="s">
        <v>195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</row>
    <row r="145" spans="2:50" ht="15" x14ac:dyDescent="0.25">
      <c r="B145" s="17" t="s">
        <v>197</v>
      </c>
      <c r="C145" s="16">
        <f>obliczenia!C916</f>
        <v>0</v>
      </c>
      <c r="D145" s="16">
        <f>obliczenia!D916</f>
        <v>0</v>
      </c>
      <c r="E145" s="16">
        <f>obliczenia!E916</f>
        <v>0</v>
      </c>
      <c r="F145" s="10">
        <f>obliczenia!F916</f>
        <v>0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</row>
    <row r="146" spans="2:50" ht="15" x14ac:dyDescent="0.25">
      <c r="B146" s="17" t="s">
        <v>198</v>
      </c>
      <c r="C146" s="16">
        <f>obliczenia!C917</f>
        <v>0</v>
      </c>
      <c r="D146" s="16">
        <f>obliczenia!D917</f>
        <v>0</v>
      </c>
      <c r="E146" s="16">
        <f>obliczenia!E917</f>
        <v>0</v>
      </c>
      <c r="F146" s="10">
        <f>obliczenia!F917</f>
        <v>0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</row>
    <row r="147" spans="2:50" ht="15" x14ac:dyDescent="0.25">
      <c r="B147" s="17" t="s">
        <v>106</v>
      </c>
      <c r="C147" s="16">
        <f>obliczenia!C918</f>
        <v>0</v>
      </c>
      <c r="D147" s="16">
        <f>obliczenia!D918</f>
        <v>0</v>
      </c>
      <c r="E147" s="16">
        <f>obliczenia!E918</f>
        <v>0</v>
      </c>
      <c r="F147" s="10">
        <f>obliczenia!F918</f>
        <v>0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</row>
    <row r="148" spans="2:50" ht="15" x14ac:dyDescent="0.25">
      <c r="B148" s="18" t="s">
        <v>6</v>
      </c>
      <c r="C148" s="19">
        <f>obliczenia!C919</f>
        <v>0</v>
      </c>
      <c r="D148" s="19">
        <f>obliczenia!D919</f>
        <v>0</v>
      </c>
      <c r="E148" s="19">
        <f>obliczenia!E919</f>
        <v>0</v>
      </c>
      <c r="F148" s="41">
        <f>obliczenia!F919</f>
        <v>0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</row>
    <row r="149" spans="2:50" ht="15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</row>
    <row r="150" spans="2:50" ht="15" x14ac:dyDescent="0.25">
      <c r="B150" s="4" t="s">
        <v>237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</row>
    <row r="151" spans="2:50" ht="15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</row>
    <row r="152" spans="2:50" ht="15" x14ac:dyDescent="0.25">
      <c r="B152" s="52" t="s">
        <v>115</v>
      </c>
      <c r="C152" s="53">
        <f>obliczenia!C934</f>
        <v>-3167948.9473972172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</row>
    <row r="153" spans="2:50" ht="15" x14ac:dyDescent="0.25">
      <c r="B153" s="52" t="s">
        <v>116</v>
      </c>
      <c r="C153" s="54">
        <f>obliczenia!C935</f>
        <v>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</row>
    <row r="154" spans="2:50" ht="15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</row>
    <row r="155" spans="2:50" ht="15" x14ac:dyDescent="0.25">
      <c r="B155" s="4" t="s">
        <v>241</v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</row>
    <row r="156" spans="2:50" ht="15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</row>
    <row r="157" spans="2:50" ht="30" x14ac:dyDescent="0.25">
      <c r="B157" s="34"/>
      <c r="C157" s="7" t="str">
        <f>założenia!C17</f>
        <v>Rok n
2015</v>
      </c>
      <c r="D157" s="7" t="str">
        <f>założenia!D17</f>
        <v>Rok n+1
2016</v>
      </c>
      <c r="E157" s="7" t="str">
        <f>założenia!E17</f>
        <v>Rok n+2
2017</v>
      </c>
      <c r="F157" s="7" t="str">
        <f>założenia!F17</f>
        <v>Rok n+3
2018</v>
      </c>
      <c r="G157" s="7" t="str">
        <f>założenia!G17</f>
        <v>Rok n+4
2019</v>
      </c>
      <c r="H157" s="7" t="str">
        <f>założenia!H17</f>
        <v>Rok n+5
2020</v>
      </c>
      <c r="I157" s="7" t="str">
        <f>założenia!I17</f>
        <v>Rok n+6
2021</v>
      </c>
      <c r="J157" s="7" t="str">
        <f>założenia!J17</f>
        <v>Rok n+7
2022</v>
      </c>
      <c r="K157" s="7" t="str">
        <f>założenia!K17</f>
        <v>Rok n+8
2023</v>
      </c>
      <c r="L157" s="7" t="str">
        <f>założenia!L17</f>
        <v>Rok n+9
2024</v>
      </c>
      <c r="M157" s="7" t="str">
        <f>założenia!M17</f>
        <v>Rok n+10
2025</v>
      </c>
      <c r="N157" s="7" t="str">
        <f>założenia!N17</f>
        <v>Rok n+11
2026</v>
      </c>
      <c r="O157" s="7" t="str">
        <f>założenia!O17</f>
        <v>Rok n+12
2027</v>
      </c>
      <c r="P157" s="7" t="str">
        <f>założenia!P17</f>
        <v>Rok n+13
2028</v>
      </c>
      <c r="Q157" s="7" t="str">
        <f>założenia!Q17</f>
        <v>Rok n+14
2029</v>
      </c>
      <c r="R157" s="7" t="str">
        <f>założenia!R17</f>
        <v>Rok n+15
2030</v>
      </c>
      <c r="S157" s="7" t="str">
        <f>założenia!S17</f>
        <v>Rok n+16
2031</v>
      </c>
      <c r="T157" s="7" t="str">
        <f>założenia!T17</f>
        <v>Rok n+17
2032</v>
      </c>
      <c r="U157" s="7" t="str">
        <f>założenia!U17</f>
        <v>Rok n+18
2033</v>
      </c>
      <c r="V157" s="7" t="str">
        <f>założenia!V17</f>
        <v>Rok n+19
2034</v>
      </c>
      <c r="W157" s="7" t="str">
        <f>założenia!W17</f>
        <v>Rok n+20
2035</v>
      </c>
      <c r="X157" s="7" t="str">
        <f>założenia!X17</f>
        <v>Rok n+21
2036</v>
      </c>
      <c r="Y157" s="7" t="str">
        <f>założenia!Y17</f>
        <v>Rok n+22
2037</v>
      </c>
      <c r="Z157" s="7" t="str">
        <f>założenia!Z17</f>
        <v>Rok n+23
2038</v>
      </c>
      <c r="AA157" s="7" t="str">
        <f>założenia!AA17</f>
        <v>Rok n+24
2039</v>
      </c>
      <c r="AB157" s="7" t="str">
        <f>założenia!AB17</f>
        <v>Rok n+25
2040</v>
      </c>
      <c r="AC157" s="7" t="str">
        <f>założenia!AC17</f>
        <v>Rok n+26
2041</v>
      </c>
      <c r="AD157" s="7" t="str">
        <f>założenia!AD17</f>
        <v>Rok n+27
2042</v>
      </c>
      <c r="AE157" s="7" t="str">
        <f>założenia!AE17</f>
        <v>Rok n+28
2043</v>
      </c>
      <c r="AF157" s="7" t="str">
        <f>założenia!AF17</f>
        <v>Rok n+29
2044</v>
      </c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</row>
    <row r="158" spans="2:50" ht="15" x14ac:dyDescent="0.25">
      <c r="B158" s="17" t="s">
        <v>196</v>
      </c>
      <c r="C158" s="16">
        <f>obliczenia!C940</f>
        <v>253690.57454545452</v>
      </c>
      <c r="D158" s="16">
        <f>obliczenia!D940</f>
        <v>2536905.7454545451</v>
      </c>
      <c r="E158" s="16">
        <f>obliczenia!E940</f>
        <v>0</v>
      </c>
      <c r="F158" s="16">
        <f>obliczenia!F940</f>
        <v>0</v>
      </c>
      <c r="G158" s="16">
        <f>obliczenia!G940</f>
        <v>0</v>
      </c>
      <c r="H158" s="16">
        <f>obliczenia!H940</f>
        <v>0</v>
      </c>
      <c r="I158" s="16">
        <f>obliczenia!I940</f>
        <v>0</v>
      </c>
      <c r="J158" s="16">
        <f>obliczenia!J940</f>
        <v>0</v>
      </c>
      <c r="K158" s="16">
        <f>obliczenia!K940</f>
        <v>0</v>
      </c>
      <c r="L158" s="16">
        <f>obliczenia!L940</f>
        <v>0</v>
      </c>
      <c r="M158" s="16">
        <f>obliczenia!M940</f>
        <v>0</v>
      </c>
      <c r="N158" s="16">
        <f>obliczenia!N940</f>
        <v>0</v>
      </c>
      <c r="O158" s="16">
        <f>obliczenia!O940</f>
        <v>0</v>
      </c>
      <c r="P158" s="16">
        <f>obliczenia!P940</f>
        <v>0</v>
      </c>
      <c r="Q158" s="16">
        <f>obliczenia!Q940</f>
        <v>0</v>
      </c>
      <c r="R158" s="16">
        <f>obliczenia!R940</f>
        <v>1</v>
      </c>
      <c r="S158" s="16">
        <f>obliczenia!S940</f>
        <v>2</v>
      </c>
      <c r="T158" s="16">
        <f>obliczenia!T940</f>
        <v>3</v>
      </c>
      <c r="U158" s="16">
        <f>obliczenia!U940</f>
        <v>4</v>
      </c>
      <c r="V158" s="16">
        <f>obliczenia!V940</f>
        <v>5</v>
      </c>
      <c r="W158" s="16">
        <f>obliczenia!W940</f>
        <v>6</v>
      </c>
      <c r="X158" s="16">
        <f>obliczenia!X940</f>
        <v>7</v>
      </c>
      <c r="Y158" s="16">
        <f>obliczenia!Y940</f>
        <v>8</v>
      </c>
      <c r="Z158" s="16">
        <f>obliczenia!Z940</f>
        <v>9</v>
      </c>
      <c r="AA158" s="16">
        <f>obliczenia!AA940</f>
        <v>10</v>
      </c>
      <c r="AB158" s="16">
        <f>obliczenia!AB940</f>
        <v>11</v>
      </c>
      <c r="AC158" s="16">
        <f>obliczenia!AC940</f>
        <v>12</v>
      </c>
      <c r="AD158" s="16">
        <f>obliczenia!AD940</f>
        <v>13</v>
      </c>
      <c r="AE158" s="16">
        <f>obliczenia!AE940</f>
        <v>14</v>
      </c>
      <c r="AF158" s="16">
        <f>obliczenia!AF940</f>
        <v>15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</row>
    <row r="159" spans="2:50" ht="15" x14ac:dyDescent="0.25">
      <c r="B159" s="17" t="s">
        <v>105</v>
      </c>
      <c r="C159" s="16">
        <f>obliczenia!C941</f>
        <v>361309.42545454548</v>
      </c>
      <c r="D159" s="16">
        <f>obliczenia!D941</f>
        <v>3613094.2545454549</v>
      </c>
      <c r="E159" s="16">
        <f>obliczenia!E941</f>
        <v>0</v>
      </c>
      <c r="F159" s="16">
        <f>obliczenia!F941</f>
        <v>0</v>
      </c>
      <c r="G159" s="16">
        <f>obliczenia!G941</f>
        <v>0</v>
      </c>
      <c r="H159" s="16">
        <f>obliczenia!H941</f>
        <v>0</v>
      </c>
      <c r="I159" s="16">
        <f>obliczenia!I941</f>
        <v>0</v>
      </c>
      <c r="J159" s="16">
        <f>obliczenia!J941</f>
        <v>0</v>
      </c>
      <c r="K159" s="16">
        <f>obliczenia!K941</f>
        <v>0</v>
      </c>
      <c r="L159" s="16">
        <f>obliczenia!L941</f>
        <v>0</v>
      </c>
      <c r="M159" s="16">
        <f>obliczenia!M941</f>
        <v>0</v>
      </c>
      <c r="N159" s="16">
        <f>obliczenia!N941</f>
        <v>0</v>
      </c>
      <c r="O159" s="16">
        <f>obliczenia!O941</f>
        <v>0</v>
      </c>
      <c r="P159" s="16">
        <f>obliczenia!P941</f>
        <v>0</v>
      </c>
      <c r="Q159" s="16">
        <f>obliczenia!Q941</f>
        <v>0</v>
      </c>
      <c r="R159" s="16">
        <f>obliczenia!R941</f>
        <v>0</v>
      </c>
      <c r="S159" s="16">
        <f>obliczenia!S941</f>
        <v>0</v>
      </c>
      <c r="T159" s="16">
        <f>obliczenia!T941</f>
        <v>0</v>
      </c>
      <c r="U159" s="16">
        <f>obliczenia!U941</f>
        <v>0</v>
      </c>
      <c r="V159" s="16">
        <f>obliczenia!V941</f>
        <v>0</v>
      </c>
      <c r="W159" s="16">
        <f>obliczenia!W941</f>
        <v>0</v>
      </c>
      <c r="X159" s="16">
        <f>obliczenia!X941</f>
        <v>0</v>
      </c>
      <c r="Y159" s="16">
        <f>obliczenia!Y941</f>
        <v>0</v>
      </c>
      <c r="Z159" s="16">
        <f>obliczenia!Z941</f>
        <v>0</v>
      </c>
      <c r="AA159" s="16">
        <f>obliczenia!AA941</f>
        <v>0</v>
      </c>
      <c r="AB159" s="16">
        <f>obliczenia!AB941</f>
        <v>0</v>
      </c>
      <c r="AC159" s="16">
        <f>obliczenia!AC941</f>
        <v>0</v>
      </c>
      <c r="AD159" s="16">
        <f>obliczenia!AD941</f>
        <v>0</v>
      </c>
      <c r="AE159" s="16">
        <f>obliczenia!AE941</f>
        <v>0</v>
      </c>
      <c r="AF159" s="16">
        <f>obliczenia!AF941</f>
        <v>0</v>
      </c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2:50" ht="15" x14ac:dyDescent="0.25">
      <c r="B160" s="17" t="s">
        <v>107</v>
      </c>
      <c r="C160" s="16">
        <f>obliczenia!C942</f>
        <v>0</v>
      </c>
      <c r="D160" s="16">
        <f>obliczenia!D942</f>
        <v>0</v>
      </c>
      <c r="E160" s="16">
        <f>obliczenia!E942</f>
        <v>231125</v>
      </c>
      <c r="F160" s="16">
        <f>obliczenia!F942</f>
        <v>231125</v>
      </c>
      <c r="G160" s="16">
        <f>obliczenia!G942</f>
        <v>231125</v>
      </c>
      <c r="H160" s="16">
        <f>obliczenia!H942</f>
        <v>231125</v>
      </c>
      <c r="I160" s="16">
        <f>obliczenia!I942</f>
        <v>231125</v>
      </c>
      <c r="J160" s="16">
        <f>obliczenia!J942</f>
        <v>231125</v>
      </c>
      <c r="K160" s="16">
        <f>obliczenia!K942</f>
        <v>231125</v>
      </c>
      <c r="L160" s="16">
        <f>obliczenia!L942</f>
        <v>231125</v>
      </c>
      <c r="M160" s="16">
        <f>obliczenia!M942</f>
        <v>231125</v>
      </c>
      <c r="N160" s="16">
        <f>obliczenia!N942</f>
        <v>231125</v>
      </c>
      <c r="O160" s="16">
        <f>obliczenia!O942</f>
        <v>231125</v>
      </c>
      <c r="P160" s="16">
        <f>obliczenia!P942</f>
        <v>231125</v>
      </c>
      <c r="Q160" s="16">
        <f>obliczenia!Q942</f>
        <v>231125</v>
      </c>
      <c r="R160" s="16">
        <f>obliczenia!R942</f>
        <v>231125</v>
      </c>
      <c r="S160" s="16">
        <f>obliczenia!S942</f>
        <v>231125</v>
      </c>
      <c r="T160" s="16">
        <f>obliczenia!T942</f>
        <v>231125</v>
      </c>
      <c r="U160" s="16">
        <f>obliczenia!U942</f>
        <v>231125</v>
      </c>
      <c r="V160" s="16">
        <f>obliczenia!V942</f>
        <v>231125</v>
      </c>
      <c r="W160" s="16">
        <f>obliczenia!W942</f>
        <v>231125</v>
      </c>
      <c r="X160" s="16">
        <f>obliczenia!X942</f>
        <v>231125</v>
      </c>
      <c r="Y160" s="16">
        <f>obliczenia!Y942</f>
        <v>231125</v>
      </c>
      <c r="Z160" s="16">
        <f>obliczenia!Z942</f>
        <v>231125</v>
      </c>
      <c r="AA160" s="16">
        <f>obliczenia!AA942</f>
        <v>231125</v>
      </c>
      <c r="AB160" s="16">
        <f>obliczenia!AB942</f>
        <v>231125</v>
      </c>
      <c r="AC160" s="16">
        <f>obliczenia!AC942</f>
        <v>231125</v>
      </c>
      <c r="AD160" s="16">
        <f>obliczenia!AD942</f>
        <v>231125</v>
      </c>
      <c r="AE160" s="16">
        <f>obliczenia!AE942</f>
        <v>231125</v>
      </c>
      <c r="AF160" s="16">
        <f>obliczenia!AF942</f>
        <v>231125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</row>
    <row r="161" spans="2:50" s="2" customFormat="1" ht="15" x14ac:dyDescent="0.25">
      <c r="B161" s="18" t="s">
        <v>109</v>
      </c>
      <c r="C161" s="19">
        <f>obliczenia!C943</f>
        <v>615000</v>
      </c>
      <c r="D161" s="19">
        <f>obliczenia!D943</f>
        <v>6150000</v>
      </c>
      <c r="E161" s="19">
        <f>obliczenia!E943</f>
        <v>231125</v>
      </c>
      <c r="F161" s="19">
        <f>obliczenia!F943</f>
        <v>231125</v>
      </c>
      <c r="G161" s="19">
        <f>obliczenia!G943</f>
        <v>231125</v>
      </c>
      <c r="H161" s="19">
        <f>obliczenia!H943</f>
        <v>231125</v>
      </c>
      <c r="I161" s="19">
        <f>obliczenia!I943</f>
        <v>231125</v>
      </c>
      <c r="J161" s="19">
        <f>obliczenia!J943</f>
        <v>231125</v>
      </c>
      <c r="K161" s="19">
        <f>obliczenia!K943</f>
        <v>231125</v>
      </c>
      <c r="L161" s="19">
        <f>obliczenia!L943</f>
        <v>231125</v>
      </c>
      <c r="M161" s="19">
        <f>obliczenia!M943</f>
        <v>231125</v>
      </c>
      <c r="N161" s="19">
        <f>obliczenia!N943</f>
        <v>231125</v>
      </c>
      <c r="O161" s="19">
        <f>obliczenia!O943</f>
        <v>231125</v>
      </c>
      <c r="P161" s="19">
        <f>obliczenia!P943</f>
        <v>231125</v>
      </c>
      <c r="Q161" s="19">
        <f>obliczenia!Q943</f>
        <v>231125</v>
      </c>
      <c r="R161" s="19">
        <f>obliczenia!R943</f>
        <v>231126</v>
      </c>
      <c r="S161" s="19">
        <f>obliczenia!S943</f>
        <v>231127</v>
      </c>
      <c r="T161" s="19">
        <f>obliczenia!T943</f>
        <v>231128</v>
      </c>
      <c r="U161" s="19">
        <f>obliczenia!U943</f>
        <v>231129</v>
      </c>
      <c r="V161" s="19">
        <f>obliczenia!V943</f>
        <v>231130</v>
      </c>
      <c r="W161" s="19">
        <f>obliczenia!W943</f>
        <v>231131</v>
      </c>
      <c r="X161" s="19">
        <f>obliczenia!X943</f>
        <v>231132</v>
      </c>
      <c r="Y161" s="19">
        <f>obliczenia!Y943</f>
        <v>231133</v>
      </c>
      <c r="Z161" s="19">
        <f>obliczenia!Z943</f>
        <v>231134</v>
      </c>
      <c r="AA161" s="19">
        <f>obliczenia!AA943</f>
        <v>231135</v>
      </c>
      <c r="AB161" s="19">
        <f>obliczenia!AB943</f>
        <v>231136</v>
      </c>
      <c r="AC161" s="19">
        <f>obliczenia!AC943</f>
        <v>231137</v>
      </c>
      <c r="AD161" s="19">
        <f>obliczenia!AD943</f>
        <v>231138</v>
      </c>
      <c r="AE161" s="19">
        <f>obliczenia!AE943</f>
        <v>231139</v>
      </c>
      <c r="AF161" s="19">
        <f>obliczenia!AF943</f>
        <v>231140</v>
      </c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</row>
    <row r="162" spans="2:50" ht="15" x14ac:dyDescent="0.25">
      <c r="B162" s="17" t="s">
        <v>156</v>
      </c>
      <c r="C162" s="16">
        <f>obliczenia!C944</f>
        <v>615000</v>
      </c>
      <c r="D162" s="16">
        <f>obliczenia!D944</f>
        <v>6150000</v>
      </c>
      <c r="E162" s="16">
        <f>obliczenia!E944</f>
        <v>0</v>
      </c>
      <c r="F162" s="16">
        <f>obliczenia!F944</f>
        <v>0</v>
      </c>
      <c r="G162" s="16">
        <f>obliczenia!G944</f>
        <v>0</v>
      </c>
      <c r="H162" s="16">
        <f>obliczenia!H944</f>
        <v>0</v>
      </c>
      <c r="I162" s="16">
        <f>obliczenia!I944</f>
        <v>0</v>
      </c>
      <c r="J162" s="16">
        <f>obliczenia!J944</f>
        <v>0</v>
      </c>
      <c r="K162" s="16">
        <f>obliczenia!K944</f>
        <v>0</v>
      </c>
      <c r="L162" s="16">
        <f>obliczenia!L944</f>
        <v>0</v>
      </c>
      <c r="M162" s="16">
        <f>obliczenia!M944</f>
        <v>0</v>
      </c>
      <c r="N162" s="16">
        <f>obliczenia!N944</f>
        <v>0</v>
      </c>
      <c r="O162" s="16">
        <f>obliczenia!O944</f>
        <v>0</v>
      </c>
      <c r="P162" s="16">
        <f>obliczenia!P944</f>
        <v>0</v>
      </c>
      <c r="Q162" s="16">
        <f>obliczenia!Q944</f>
        <v>0</v>
      </c>
      <c r="R162" s="16">
        <f>obliczenia!R944</f>
        <v>0</v>
      </c>
      <c r="S162" s="16">
        <f>obliczenia!S944</f>
        <v>0</v>
      </c>
      <c r="T162" s="16">
        <f>obliczenia!T944</f>
        <v>0</v>
      </c>
      <c r="U162" s="16">
        <f>obliczenia!U944</f>
        <v>0</v>
      </c>
      <c r="V162" s="16">
        <f>obliczenia!V944</f>
        <v>0</v>
      </c>
      <c r="W162" s="16">
        <f>obliczenia!W944</f>
        <v>0</v>
      </c>
      <c r="X162" s="16">
        <f>obliczenia!X944</f>
        <v>0</v>
      </c>
      <c r="Y162" s="16">
        <f>obliczenia!Y944</f>
        <v>0</v>
      </c>
      <c r="Z162" s="16">
        <f>obliczenia!Z944</f>
        <v>0</v>
      </c>
      <c r="AA162" s="16">
        <f>obliczenia!AA944</f>
        <v>0</v>
      </c>
      <c r="AB162" s="16">
        <f>obliczenia!AB944</f>
        <v>0</v>
      </c>
      <c r="AC162" s="16">
        <f>obliczenia!AC944</f>
        <v>0</v>
      </c>
      <c r="AD162" s="16">
        <f>obliczenia!AD944</f>
        <v>0</v>
      </c>
      <c r="AE162" s="16">
        <f>obliczenia!AE944</f>
        <v>0</v>
      </c>
      <c r="AF162" s="16">
        <f>obliczenia!AF944</f>
        <v>0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</row>
    <row r="163" spans="2:50" ht="15" x14ac:dyDescent="0.25">
      <c r="B163" s="17" t="s">
        <v>19</v>
      </c>
      <c r="C163" s="16">
        <f>obliczenia!C945</f>
        <v>0</v>
      </c>
      <c r="D163" s="16">
        <f>obliczenia!D945</f>
        <v>0</v>
      </c>
      <c r="E163" s="16">
        <f>obliczenia!E945</f>
        <v>0</v>
      </c>
      <c r="F163" s="16">
        <f>obliczenia!F945</f>
        <v>0</v>
      </c>
      <c r="G163" s="16">
        <f>obliczenia!G945</f>
        <v>0</v>
      </c>
      <c r="H163" s="16">
        <f>obliczenia!H945</f>
        <v>0</v>
      </c>
      <c r="I163" s="16">
        <f>obliczenia!I945</f>
        <v>0</v>
      </c>
      <c r="J163" s="16">
        <f>obliczenia!J945</f>
        <v>0</v>
      </c>
      <c r="K163" s="16">
        <f>obliczenia!K945</f>
        <v>0</v>
      </c>
      <c r="L163" s="16">
        <f>obliczenia!L945</f>
        <v>0</v>
      </c>
      <c r="M163" s="16">
        <f>obliczenia!M945</f>
        <v>0</v>
      </c>
      <c r="N163" s="16">
        <f>obliczenia!N945</f>
        <v>0</v>
      </c>
      <c r="O163" s="16">
        <f>obliczenia!O945</f>
        <v>0</v>
      </c>
      <c r="P163" s="16">
        <f>obliczenia!P945</f>
        <v>0</v>
      </c>
      <c r="Q163" s="16">
        <f>obliczenia!Q945</f>
        <v>0</v>
      </c>
      <c r="R163" s="16">
        <f>obliczenia!R945</f>
        <v>0</v>
      </c>
      <c r="S163" s="16">
        <f>obliczenia!S945</f>
        <v>0</v>
      </c>
      <c r="T163" s="16">
        <f>obliczenia!T945</f>
        <v>0</v>
      </c>
      <c r="U163" s="16">
        <f>obliczenia!U945</f>
        <v>0</v>
      </c>
      <c r="V163" s="16">
        <f>obliczenia!V945</f>
        <v>0</v>
      </c>
      <c r="W163" s="16">
        <f>obliczenia!W945</f>
        <v>0</v>
      </c>
      <c r="X163" s="16">
        <f>obliczenia!X945</f>
        <v>0</v>
      </c>
      <c r="Y163" s="16">
        <f>obliczenia!Y945</f>
        <v>0</v>
      </c>
      <c r="Z163" s="16">
        <f>obliczenia!Z945</f>
        <v>0</v>
      </c>
      <c r="AA163" s="16">
        <f>obliczenia!AA945</f>
        <v>0</v>
      </c>
      <c r="AB163" s="16">
        <f>obliczenia!AB945</f>
        <v>0</v>
      </c>
      <c r="AC163" s="16">
        <f>obliczenia!AC945</f>
        <v>0</v>
      </c>
      <c r="AD163" s="16">
        <f>obliczenia!AD945</f>
        <v>0</v>
      </c>
      <c r="AE163" s="16">
        <f>obliczenia!AE945</f>
        <v>0</v>
      </c>
      <c r="AF163" s="16">
        <f>obliczenia!AF945</f>
        <v>0</v>
      </c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</row>
    <row r="164" spans="2:50" ht="15" x14ac:dyDescent="0.25">
      <c r="B164" s="17" t="s">
        <v>117</v>
      </c>
      <c r="C164" s="16">
        <f>obliczenia!C946</f>
        <v>0</v>
      </c>
      <c r="D164" s="16">
        <f>obliczenia!D946</f>
        <v>0</v>
      </c>
      <c r="E164" s="16">
        <f>obliczenia!E946</f>
        <v>0</v>
      </c>
      <c r="F164" s="16">
        <f>obliczenia!F946</f>
        <v>0</v>
      </c>
      <c r="G164" s="16">
        <f>obliczenia!G946</f>
        <v>0</v>
      </c>
      <c r="H164" s="16">
        <f>obliczenia!H946</f>
        <v>0</v>
      </c>
      <c r="I164" s="16">
        <f>obliczenia!I946</f>
        <v>0</v>
      </c>
      <c r="J164" s="16">
        <f>obliczenia!J946</f>
        <v>0</v>
      </c>
      <c r="K164" s="16">
        <f>obliczenia!K946</f>
        <v>0</v>
      </c>
      <c r="L164" s="16">
        <f>obliczenia!L946</f>
        <v>0</v>
      </c>
      <c r="M164" s="16">
        <f>obliczenia!M946</f>
        <v>0</v>
      </c>
      <c r="N164" s="16">
        <f>obliczenia!N946</f>
        <v>0</v>
      </c>
      <c r="O164" s="16">
        <f>obliczenia!O946</f>
        <v>0</v>
      </c>
      <c r="P164" s="16">
        <f>obliczenia!P946</f>
        <v>0</v>
      </c>
      <c r="Q164" s="16">
        <f>obliczenia!Q946</f>
        <v>0</v>
      </c>
      <c r="R164" s="16">
        <f>obliczenia!R946</f>
        <v>1</v>
      </c>
      <c r="S164" s="16">
        <f>obliczenia!S946</f>
        <v>2</v>
      </c>
      <c r="T164" s="16">
        <f>obliczenia!T946</f>
        <v>3</v>
      </c>
      <c r="U164" s="16">
        <f>obliczenia!U946</f>
        <v>4</v>
      </c>
      <c r="V164" s="16">
        <f>obliczenia!V946</f>
        <v>5</v>
      </c>
      <c r="W164" s="16">
        <f>obliczenia!W946</f>
        <v>6</v>
      </c>
      <c r="X164" s="16">
        <f>obliczenia!X946</f>
        <v>7</v>
      </c>
      <c r="Y164" s="16">
        <f>obliczenia!Y946</f>
        <v>8</v>
      </c>
      <c r="Z164" s="16">
        <f>obliczenia!Z946</f>
        <v>9</v>
      </c>
      <c r="AA164" s="16">
        <f>obliczenia!AA946</f>
        <v>10</v>
      </c>
      <c r="AB164" s="16">
        <f>obliczenia!AB946</f>
        <v>11</v>
      </c>
      <c r="AC164" s="16">
        <f>obliczenia!AC946</f>
        <v>12</v>
      </c>
      <c r="AD164" s="16">
        <f>obliczenia!AD946</f>
        <v>13</v>
      </c>
      <c r="AE164" s="16">
        <f>obliczenia!AE946</f>
        <v>14</v>
      </c>
      <c r="AF164" s="16">
        <f>obliczenia!AF946</f>
        <v>15</v>
      </c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</row>
    <row r="165" spans="2:50" ht="15" x14ac:dyDescent="0.25">
      <c r="B165" s="17" t="s">
        <v>110</v>
      </c>
      <c r="C165" s="16">
        <f>obliczenia!C947</f>
        <v>0</v>
      </c>
      <c r="D165" s="16">
        <f>obliczenia!D947</f>
        <v>0</v>
      </c>
      <c r="E165" s="16">
        <f>obliczenia!E947</f>
        <v>62000</v>
      </c>
      <c r="F165" s="16">
        <f>obliczenia!F947</f>
        <v>62000</v>
      </c>
      <c r="G165" s="16">
        <f>obliczenia!G947</f>
        <v>62000</v>
      </c>
      <c r="H165" s="16">
        <f>obliczenia!H947</f>
        <v>62000</v>
      </c>
      <c r="I165" s="16">
        <f>obliczenia!I947</f>
        <v>62000</v>
      </c>
      <c r="J165" s="16">
        <f>obliczenia!J947</f>
        <v>62000</v>
      </c>
      <c r="K165" s="16">
        <f>obliczenia!K947</f>
        <v>62000</v>
      </c>
      <c r="L165" s="16">
        <f>obliczenia!L947</f>
        <v>62000</v>
      </c>
      <c r="M165" s="16">
        <f>obliczenia!M947</f>
        <v>62000</v>
      </c>
      <c r="N165" s="16">
        <f>obliczenia!N947</f>
        <v>62000</v>
      </c>
      <c r="O165" s="16">
        <f>obliczenia!O947</f>
        <v>62000</v>
      </c>
      <c r="P165" s="16">
        <f>obliczenia!P947</f>
        <v>62000</v>
      </c>
      <c r="Q165" s="16">
        <f>obliczenia!Q947</f>
        <v>62000</v>
      </c>
      <c r="R165" s="16">
        <f>obliczenia!R947</f>
        <v>62000</v>
      </c>
      <c r="S165" s="16">
        <f>obliczenia!S947</f>
        <v>62000</v>
      </c>
      <c r="T165" s="16">
        <f>obliczenia!T947</f>
        <v>62000</v>
      </c>
      <c r="U165" s="16">
        <f>obliczenia!U947</f>
        <v>62000</v>
      </c>
      <c r="V165" s="16">
        <f>obliczenia!V947</f>
        <v>62000</v>
      </c>
      <c r="W165" s="16">
        <f>obliczenia!W947</f>
        <v>62000</v>
      </c>
      <c r="X165" s="16">
        <f>obliczenia!X947</f>
        <v>62000</v>
      </c>
      <c r="Y165" s="16">
        <f>obliczenia!Y947</f>
        <v>62000</v>
      </c>
      <c r="Z165" s="16">
        <f>obliczenia!Z947</f>
        <v>62000</v>
      </c>
      <c r="AA165" s="16">
        <f>obliczenia!AA947</f>
        <v>62000</v>
      </c>
      <c r="AB165" s="16">
        <f>obliczenia!AB947</f>
        <v>62000</v>
      </c>
      <c r="AC165" s="16">
        <f>obliczenia!AC947</f>
        <v>62000</v>
      </c>
      <c r="AD165" s="16">
        <f>obliczenia!AD947</f>
        <v>62000</v>
      </c>
      <c r="AE165" s="16">
        <f>obliczenia!AE947</f>
        <v>62000</v>
      </c>
      <c r="AF165" s="16">
        <f>obliczenia!AF947</f>
        <v>62000</v>
      </c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</row>
    <row r="166" spans="2:50" ht="15" x14ac:dyDescent="0.25">
      <c r="B166" s="17" t="s">
        <v>118</v>
      </c>
      <c r="C166" s="16">
        <f>obliczenia!C948</f>
        <v>0</v>
      </c>
      <c r="D166" s="16">
        <f>obliczenia!D948</f>
        <v>0</v>
      </c>
      <c r="E166" s="16">
        <f>obliczenia!E948</f>
        <v>32134</v>
      </c>
      <c r="F166" s="16">
        <f>obliczenia!F948</f>
        <v>32134</v>
      </c>
      <c r="G166" s="16">
        <f>obliczenia!G948</f>
        <v>32134</v>
      </c>
      <c r="H166" s="16">
        <f>obliczenia!H948</f>
        <v>32134</v>
      </c>
      <c r="I166" s="16">
        <f>obliczenia!I948</f>
        <v>32134</v>
      </c>
      <c r="J166" s="16">
        <f>obliczenia!J948</f>
        <v>32134</v>
      </c>
      <c r="K166" s="16">
        <f>obliczenia!K948</f>
        <v>32134</v>
      </c>
      <c r="L166" s="16">
        <f>obliczenia!L948</f>
        <v>32134</v>
      </c>
      <c r="M166" s="16">
        <f>obliczenia!M948</f>
        <v>32134</v>
      </c>
      <c r="N166" s="16">
        <f>obliczenia!N948</f>
        <v>32134</v>
      </c>
      <c r="O166" s="16">
        <f>obliczenia!O948</f>
        <v>32134</v>
      </c>
      <c r="P166" s="16">
        <f>obliczenia!P948</f>
        <v>32134</v>
      </c>
      <c r="Q166" s="16">
        <f>obliczenia!Q948</f>
        <v>32134</v>
      </c>
      <c r="R166" s="16">
        <f>obliczenia!R948</f>
        <v>32134</v>
      </c>
      <c r="S166" s="16">
        <f>obliczenia!S948</f>
        <v>32134</v>
      </c>
      <c r="T166" s="16">
        <f>obliczenia!T948</f>
        <v>32134</v>
      </c>
      <c r="U166" s="16">
        <f>obliczenia!U948</f>
        <v>32134</v>
      </c>
      <c r="V166" s="16">
        <f>obliczenia!V948</f>
        <v>32134</v>
      </c>
      <c r="W166" s="16">
        <f>obliczenia!W948</f>
        <v>32134</v>
      </c>
      <c r="X166" s="16">
        <f>obliczenia!X948</f>
        <v>32134</v>
      </c>
      <c r="Y166" s="16">
        <f>obliczenia!Y948</f>
        <v>32134</v>
      </c>
      <c r="Z166" s="16">
        <f>obliczenia!Z948</f>
        <v>32134</v>
      </c>
      <c r="AA166" s="16">
        <f>obliczenia!AA948</f>
        <v>32134</v>
      </c>
      <c r="AB166" s="16">
        <f>obliczenia!AB948</f>
        <v>32134</v>
      </c>
      <c r="AC166" s="16">
        <f>obliczenia!AC948</f>
        <v>32134</v>
      </c>
      <c r="AD166" s="16">
        <f>obliczenia!AD948</f>
        <v>32134</v>
      </c>
      <c r="AE166" s="16">
        <f>obliczenia!AE948</f>
        <v>32134</v>
      </c>
      <c r="AF166" s="16">
        <f>obliczenia!AF948</f>
        <v>32134</v>
      </c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</row>
    <row r="167" spans="2:50" s="2" customFormat="1" ht="15" x14ac:dyDescent="0.25">
      <c r="B167" s="18" t="s">
        <v>111</v>
      </c>
      <c r="C167" s="19">
        <f>obliczenia!C949</f>
        <v>615000</v>
      </c>
      <c r="D167" s="19">
        <f>obliczenia!D949</f>
        <v>6150000</v>
      </c>
      <c r="E167" s="19">
        <f>obliczenia!E949</f>
        <v>94134</v>
      </c>
      <c r="F167" s="19">
        <f>obliczenia!F949</f>
        <v>94134</v>
      </c>
      <c r="G167" s="19">
        <f>obliczenia!G949</f>
        <v>94134</v>
      </c>
      <c r="H167" s="19">
        <f>obliczenia!H949</f>
        <v>94134</v>
      </c>
      <c r="I167" s="19">
        <f>obliczenia!I949</f>
        <v>94134</v>
      </c>
      <c r="J167" s="19">
        <f>obliczenia!J949</f>
        <v>94134</v>
      </c>
      <c r="K167" s="19">
        <f>obliczenia!K949</f>
        <v>94134</v>
      </c>
      <c r="L167" s="19">
        <f>obliczenia!L949</f>
        <v>94134</v>
      </c>
      <c r="M167" s="19">
        <f>obliczenia!M949</f>
        <v>94134</v>
      </c>
      <c r="N167" s="19">
        <f>obliczenia!N949</f>
        <v>94134</v>
      </c>
      <c r="O167" s="19">
        <f>obliczenia!O949</f>
        <v>94134</v>
      </c>
      <c r="P167" s="19">
        <f>obliczenia!P949</f>
        <v>94134</v>
      </c>
      <c r="Q167" s="19">
        <f>obliczenia!Q949</f>
        <v>94134</v>
      </c>
      <c r="R167" s="19">
        <f>obliczenia!R949</f>
        <v>94135</v>
      </c>
      <c r="S167" s="19">
        <f>obliczenia!S949</f>
        <v>94136</v>
      </c>
      <c r="T167" s="19">
        <f>obliczenia!T949</f>
        <v>94137</v>
      </c>
      <c r="U167" s="19">
        <f>obliczenia!U949</f>
        <v>94138</v>
      </c>
      <c r="V167" s="19">
        <f>obliczenia!V949</f>
        <v>94139</v>
      </c>
      <c r="W167" s="19">
        <f>obliczenia!W949</f>
        <v>94140</v>
      </c>
      <c r="X167" s="19">
        <f>obliczenia!X949</f>
        <v>94141</v>
      </c>
      <c r="Y167" s="19">
        <f>obliczenia!Y949</f>
        <v>94142</v>
      </c>
      <c r="Z167" s="19">
        <f>obliczenia!Z949</f>
        <v>94143</v>
      </c>
      <c r="AA167" s="19">
        <f>obliczenia!AA949</f>
        <v>94144</v>
      </c>
      <c r="AB167" s="19">
        <f>obliczenia!AB949</f>
        <v>94145</v>
      </c>
      <c r="AC167" s="19">
        <f>obliczenia!AC949</f>
        <v>94146</v>
      </c>
      <c r="AD167" s="19">
        <f>obliczenia!AD949</f>
        <v>94147</v>
      </c>
      <c r="AE167" s="19">
        <f>obliczenia!AE949</f>
        <v>94148</v>
      </c>
      <c r="AF167" s="19">
        <f>obliczenia!AF949</f>
        <v>94149</v>
      </c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</row>
    <row r="168" spans="2:50" s="2" customFormat="1" ht="15" x14ac:dyDescent="0.25">
      <c r="B168" s="18" t="s">
        <v>120</v>
      </c>
      <c r="C168" s="19">
        <f>obliczenia!C950</f>
        <v>0</v>
      </c>
      <c r="D168" s="19">
        <f>obliczenia!D950</f>
        <v>0</v>
      </c>
      <c r="E168" s="19">
        <f>obliczenia!E950</f>
        <v>136991</v>
      </c>
      <c r="F168" s="19">
        <f>obliczenia!F950</f>
        <v>136991</v>
      </c>
      <c r="G168" s="19">
        <f>obliczenia!G950</f>
        <v>136991</v>
      </c>
      <c r="H168" s="19">
        <f>obliczenia!H950</f>
        <v>136991</v>
      </c>
      <c r="I168" s="19">
        <f>obliczenia!I950</f>
        <v>136991</v>
      </c>
      <c r="J168" s="19">
        <f>obliczenia!J950</f>
        <v>136991</v>
      </c>
      <c r="K168" s="19">
        <f>obliczenia!K950</f>
        <v>136991</v>
      </c>
      <c r="L168" s="19">
        <f>obliczenia!L950</f>
        <v>136991</v>
      </c>
      <c r="M168" s="19">
        <f>obliczenia!M950</f>
        <v>136991</v>
      </c>
      <c r="N168" s="19">
        <f>obliczenia!N950</f>
        <v>136991</v>
      </c>
      <c r="O168" s="19">
        <f>obliczenia!O950</f>
        <v>136991</v>
      </c>
      <c r="P168" s="19">
        <f>obliczenia!P950</f>
        <v>136991</v>
      </c>
      <c r="Q168" s="19">
        <f>obliczenia!Q950</f>
        <v>136991</v>
      </c>
      <c r="R168" s="19">
        <f>obliczenia!R950</f>
        <v>136991</v>
      </c>
      <c r="S168" s="19">
        <f>obliczenia!S950</f>
        <v>136991</v>
      </c>
      <c r="T168" s="19">
        <f>obliczenia!T950</f>
        <v>136991</v>
      </c>
      <c r="U168" s="19">
        <f>obliczenia!U950</f>
        <v>136991</v>
      </c>
      <c r="V168" s="19">
        <f>obliczenia!V950</f>
        <v>136991</v>
      </c>
      <c r="W168" s="19">
        <f>obliczenia!W950</f>
        <v>136991</v>
      </c>
      <c r="X168" s="19">
        <f>obliczenia!X950</f>
        <v>136991</v>
      </c>
      <c r="Y168" s="19">
        <f>obliczenia!Y950</f>
        <v>136991</v>
      </c>
      <c r="Z168" s="19">
        <f>obliczenia!Z950</f>
        <v>136991</v>
      </c>
      <c r="AA168" s="19">
        <f>obliczenia!AA950</f>
        <v>136991</v>
      </c>
      <c r="AB168" s="19">
        <f>obliczenia!AB950</f>
        <v>136991</v>
      </c>
      <c r="AC168" s="19">
        <f>obliczenia!AC950</f>
        <v>136991</v>
      </c>
      <c r="AD168" s="19">
        <f>obliczenia!AD950</f>
        <v>136991</v>
      </c>
      <c r="AE168" s="19">
        <f>obliczenia!AE950</f>
        <v>136991</v>
      </c>
      <c r="AF168" s="19">
        <f>obliczenia!AF950</f>
        <v>136991</v>
      </c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</row>
    <row r="169" spans="2:50" s="2" customFormat="1" ht="30" x14ac:dyDescent="0.25">
      <c r="B169" s="55" t="s">
        <v>119</v>
      </c>
      <c r="C169" s="53">
        <f>obliczenia!C951</f>
        <v>0</v>
      </c>
      <c r="D169" s="53">
        <f>obliczenia!D951</f>
        <v>0</v>
      </c>
      <c r="E169" s="53">
        <f>obliczenia!E951</f>
        <v>136991</v>
      </c>
      <c r="F169" s="53">
        <f>obliczenia!F951</f>
        <v>273982</v>
      </c>
      <c r="G169" s="53">
        <f>obliczenia!G951</f>
        <v>410973</v>
      </c>
      <c r="H169" s="53">
        <f>obliczenia!H951</f>
        <v>547964</v>
      </c>
      <c r="I169" s="53">
        <f>obliczenia!I951</f>
        <v>684955</v>
      </c>
      <c r="J169" s="53">
        <f>obliczenia!J951</f>
        <v>821946</v>
      </c>
      <c r="K169" s="53">
        <f>obliczenia!K951</f>
        <v>958937</v>
      </c>
      <c r="L169" s="53">
        <f>obliczenia!L951</f>
        <v>1095928</v>
      </c>
      <c r="M169" s="53">
        <f>obliczenia!M951</f>
        <v>1232919</v>
      </c>
      <c r="N169" s="53">
        <f>obliczenia!N951</f>
        <v>1369910</v>
      </c>
      <c r="O169" s="53">
        <f>obliczenia!O951</f>
        <v>1506901</v>
      </c>
      <c r="P169" s="53">
        <f>obliczenia!P951</f>
        <v>1643892</v>
      </c>
      <c r="Q169" s="53">
        <f>obliczenia!Q951</f>
        <v>1780883</v>
      </c>
      <c r="R169" s="53">
        <f>obliczenia!R951</f>
        <v>1917874</v>
      </c>
      <c r="S169" s="53">
        <f>obliczenia!S951</f>
        <v>2054865</v>
      </c>
      <c r="T169" s="53">
        <f>obliczenia!T951</f>
        <v>2191856</v>
      </c>
      <c r="U169" s="53">
        <f>obliczenia!U951</f>
        <v>2328847</v>
      </c>
      <c r="V169" s="53">
        <f>obliczenia!V951</f>
        <v>2465838</v>
      </c>
      <c r="W169" s="53">
        <f>obliczenia!W951</f>
        <v>2602829</v>
      </c>
      <c r="X169" s="53">
        <f>obliczenia!X951</f>
        <v>2739820</v>
      </c>
      <c r="Y169" s="53">
        <f>obliczenia!Y951</f>
        <v>2876811</v>
      </c>
      <c r="Z169" s="53">
        <f>obliczenia!Z951</f>
        <v>3013802</v>
      </c>
      <c r="AA169" s="53">
        <f>obliczenia!AA951</f>
        <v>3150793</v>
      </c>
      <c r="AB169" s="53">
        <f>obliczenia!AB951</f>
        <v>3287784</v>
      </c>
      <c r="AC169" s="53">
        <f>obliczenia!AC951</f>
        <v>3424775</v>
      </c>
      <c r="AD169" s="53">
        <f>obliczenia!AD951</f>
        <v>3561766</v>
      </c>
      <c r="AE169" s="53">
        <f>obliczenia!AE951</f>
        <v>3698757</v>
      </c>
      <c r="AF169" s="53">
        <f>obliczenia!AF951</f>
        <v>3835748</v>
      </c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</row>
    <row r="170" spans="2:50" ht="15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</row>
    <row r="171" spans="2:50" ht="15" x14ac:dyDescent="0.25">
      <c r="B171" s="4" t="s">
        <v>242</v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</row>
    <row r="172" spans="2:50" ht="15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</row>
    <row r="173" spans="2:50" ht="30" x14ac:dyDescent="0.25">
      <c r="B173" s="32" t="s">
        <v>134</v>
      </c>
      <c r="C173" s="7" t="str">
        <f>założenia!C17</f>
        <v>Rok n
2015</v>
      </c>
      <c r="D173" s="7" t="str">
        <f>założenia!D17</f>
        <v>Rok n+1
2016</v>
      </c>
      <c r="E173" s="7" t="str">
        <f>założenia!E17</f>
        <v>Rok n+2
2017</v>
      </c>
      <c r="F173" s="7" t="str">
        <f>założenia!F17</f>
        <v>Rok n+3
2018</v>
      </c>
      <c r="G173" s="7" t="str">
        <f>założenia!G17</f>
        <v>Rok n+4
2019</v>
      </c>
      <c r="H173" s="7" t="str">
        <f>założenia!H17</f>
        <v>Rok n+5
2020</v>
      </c>
      <c r="I173" s="7" t="str">
        <f>założenia!I17</f>
        <v>Rok n+6
2021</v>
      </c>
      <c r="J173" s="7" t="str">
        <f>założenia!J17</f>
        <v>Rok n+7
2022</v>
      </c>
      <c r="K173" s="7" t="str">
        <f>założenia!K17</f>
        <v>Rok n+8
2023</v>
      </c>
      <c r="L173" s="7" t="str">
        <f>założenia!L17</f>
        <v>Rok n+9
2024</v>
      </c>
      <c r="M173" s="7" t="str">
        <f>założenia!M17</f>
        <v>Rok n+10
2025</v>
      </c>
      <c r="N173" s="7" t="str">
        <f>założenia!N17</f>
        <v>Rok n+11
2026</v>
      </c>
      <c r="O173" s="7" t="str">
        <f>założenia!O17</f>
        <v>Rok n+12
2027</v>
      </c>
      <c r="P173" s="7" t="str">
        <f>założenia!P17</f>
        <v>Rok n+13
2028</v>
      </c>
      <c r="Q173" s="7" t="str">
        <f>założenia!Q17</f>
        <v>Rok n+14
2029</v>
      </c>
      <c r="R173" s="7" t="str">
        <f>założenia!R17</f>
        <v>Rok n+15
2030</v>
      </c>
      <c r="S173" s="7" t="str">
        <f>założenia!S17</f>
        <v>Rok n+16
2031</v>
      </c>
      <c r="T173" s="7" t="str">
        <f>założenia!T17</f>
        <v>Rok n+17
2032</v>
      </c>
      <c r="U173" s="7" t="str">
        <f>założenia!U17</f>
        <v>Rok n+18
2033</v>
      </c>
      <c r="V173" s="7" t="str">
        <f>założenia!V17</f>
        <v>Rok n+19
2034</v>
      </c>
      <c r="W173" s="7" t="str">
        <f>założenia!W17</f>
        <v>Rok n+20
2035</v>
      </c>
      <c r="X173" s="7" t="str">
        <f>założenia!X17</f>
        <v>Rok n+21
2036</v>
      </c>
      <c r="Y173" s="7" t="str">
        <f>założenia!Y17</f>
        <v>Rok n+22
2037</v>
      </c>
      <c r="Z173" s="7" t="str">
        <f>założenia!Z17</f>
        <v>Rok n+23
2038</v>
      </c>
      <c r="AA173" s="7" t="str">
        <f>założenia!AA17</f>
        <v>Rok n+24
2039</v>
      </c>
      <c r="AB173" s="7" t="str">
        <f>założenia!AB17</f>
        <v>Rok n+25
2040</v>
      </c>
      <c r="AC173" s="7" t="str">
        <f>założenia!AC17</f>
        <v>Rok n+26
2041</v>
      </c>
      <c r="AD173" s="7" t="str">
        <f>założenia!AD17</f>
        <v>Rok n+27
2042</v>
      </c>
      <c r="AE173" s="7" t="str">
        <f>założenia!AE17</f>
        <v>Rok n+28
2043</v>
      </c>
      <c r="AF173" s="7" t="str">
        <f>założenia!AF17</f>
        <v>Rok n+29
2044</v>
      </c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</row>
    <row r="174" spans="2:50" ht="30" x14ac:dyDescent="0.25">
      <c r="B174" s="39" t="s">
        <v>58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</row>
    <row r="175" spans="2:50" ht="15" x14ac:dyDescent="0.25">
      <c r="B175" s="23" t="s">
        <v>59</v>
      </c>
      <c r="C175" s="19">
        <f>obliczenia!C583</f>
        <v>219900</v>
      </c>
      <c r="D175" s="19">
        <f>obliczenia!D583</f>
        <v>574059</v>
      </c>
      <c r="E175" s="19">
        <f>obliczenia!E583</f>
        <v>852825.90800000005</v>
      </c>
      <c r="F175" s="19">
        <f>obliczenia!F583</f>
        <v>1310471.9080000001</v>
      </c>
      <c r="G175" s="19">
        <f>obliczenia!G583</f>
        <v>1740620.9080000001</v>
      </c>
      <c r="H175" s="19">
        <f>obliczenia!H583</f>
        <v>2134430.9079999998</v>
      </c>
      <c r="I175" s="19">
        <f>obliczenia!I583</f>
        <v>2518573.9079999998</v>
      </c>
      <c r="J175" s="19">
        <f>obliczenia!J583</f>
        <v>2822783.9079999998</v>
      </c>
      <c r="K175" s="19">
        <f>obliczenia!K583</f>
        <v>3072410.9079999998</v>
      </c>
      <c r="L175" s="19">
        <f>obliczenia!L583</f>
        <v>3297381.9079999998</v>
      </c>
      <c r="M175" s="19">
        <f>obliczenia!M583</f>
        <v>3494768.9079999998</v>
      </c>
      <c r="N175" s="19">
        <f>obliczenia!N583</f>
        <v>3661554.9079999998</v>
      </c>
      <c r="O175" s="19">
        <f>obliczenia!O583</f>
        <v>3834123.9079999998</v>
      </c>
      <c r="P175" s="19">
        <f>obliczenia!P583</f>
        <v>4012668.9079999998</v>
      </c>
      <c r="Q175" s="19">
        <f>obliczenia!Q583</f>
        <v>4155595.9079999998</v>
      </c>
      <c r="R175" s="19">
        <f>obliczenia!R583</f>
        <v>4302524.9079999998</v>
      </c>
      <c r="S175" s="19">
        <f>obliczenia!S583</f>
        <v>4453566.9079999998</v>
      </c>
      <c r="T175" s="19">
        <f>obliczenia!T583</f>
        <v>4563432.9079999998</v>
      </c>
      <c r="U175" s="19">
        <f>obliczenia!U583</f>
        <v>4675148.9079999998</v>
      </c>
      <c r="V175" s="19">
        <f>obliczenia!V583</f>
        <v>4740840.9079999998</v>
      </c>
      <c r="W175" s="19">
        <f>obliczenia!W583</f>
        <v>4756744.9079999998</v>
      </c>
      <c r="X175" s="19">
        <f>obliczenia!X583</f>
        <v>4769409.9079999998</v>
      </c>
      <c r="Y175" s="19">
        <f>obliczenia!Y583</f>
        <v>4727027.9079999998</v>
      </c>
      <c r="Z175" s="19">
        <f>obliczenia!Z583</f>
        <v>4678502.9079999998</v>
      </c>
      <c r="AA175" s="19">
        <f>obliczenia!AA583</f>
        <v>4623544.9079999998</v>
      </c>
      <c r="AB175" s="19">
        <f>obliczenia!AB583</f>
        <v>4506418.9079999998</v>
      </c>
      <c r="AC175" s="19">
        <f>obliczenia!AC583</f>
        <v>4379638.9079999998</v>
      </c>
      <c r="AD175" s="19">
        <f>obliczenia!AD583</f>
        <v>4242788.9079999998</v>
      </c>
      <c r="AE175" s="19">
        <f>obliczenia!AE583</f>
        <v>4095433.9079999998</v>
      </c>
      <c r="AF175" s="19">
        <f>obliczenia!AF583</f>
        <v>3937128.9079999998</v>
      </c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</row>
    <row r="176" spans="2:50" ht="15" x14ac:dyDescent="0.25">
      <c r="B176" s="23" t="s">
        <v>60</v>
      </c>
      <c r="C176" s="19">
        <f>obliczenia!C584</f>
        <v>989800</v>
      </c>
      <c r="D176" s="19">
        <f>obliczenia!D584</f>
        <v>988522.59859154932</v>
      </c>
      <c r="E176" s="19">
        <f>obliczenia!E584</f>
        <v>1086814.6765070423</v>
      </c>
      <c r="F176" s="19">
        <f>obliczenia!F584</f>
        <v>1085991.1765070423</v>
      </c>
      <c r="G176" s="19">
        <f>obliczenia!G584</f>
        <v>1085456.4229859153</v>
      </c>
      <c r="H176" s="19">
        <f>obliczenia!H584</f>
        <v>1085623.268056338</v>
      </c>
      <c r="I176" s="19">
        <f>obliczenia!I584</f>
        <v>1085476.5004507042</v>
      </c>
      <c r="J176" s="19">
        <f>obliczenia!J584</f>
        <v>1086130.1553802816</v>
      </c>
      <c r="K176" s="19">
        <f>obliczenia!K584</f>
        <v>1086485.0286197183</v>
      </c>
      <c r="L176" s="19">
        <f>obliczenia!L584</f>
        <v>1086488.2469295773</v>
      </c>
      <c r="M176" s="19">
        <f>obliczenia!M584</f>
        <v>1086517.3103098592</v>
      </c>
      <c r="N176" s="19">
        <f>obliczenia!N584</f>
        <v>1086572.9652394366</v>
      </c>
      <c r="O176" s="19">
        <f>obliczenia!O584</f>
        <v>1086202.1342535212</v>
      </c>
      <c r="P176" s="19">
        <f>obliczenia!P584</f>
        <v>1085820.5567887323</v>
      </c>
      <c r="Q176" s="19">
        <f>obliczenia!Q584</f>
        <v>1085908.3314366196</v>
      </c>
      <c r="R176" s="19">
        <f>obliczenia!R584</f>
        <v>1085531.6835492956</v>
      </c>
      <c r="S176" s="19">
        <f>obliczenia!S584</f>
        <v>1085144.4863661972</v>
      </c>
      <c r="T176" s="19">
        <f>obliczenia!T584</f>
        <v>1085268.3666478873</v>
      </c>
      <c r="U176" s="19">
        <f>obliczenia!U584</f>
        <v>1084887.8877746479</v>
      </c>
      <c r="V176" s="19">
        <f>obliczenia!V584</f>
        <v>1085047.620169014</v>
      </c>
      <c r="W176" s="19">
        <f>obliczenia!W584</f>
        <v>1085240.2891830986</v>
      </c>
      <c r="X176" s="19">
        <f>obliczenia!X584</f>
        <v>1084887.2891830986</v>
      </c>
      <c r="Y176" s="19">
        <f>obliczenia!Y584</f>
        <v>1085118.8525633803</v>
      </c>
      <c r="Z176" s="19">
        <f>obliczenia!Z584</f>
        <v>1084777.0638309859</v>
      </c>
      <c r="AA176" s="19">
        <f>obliczenia!AA584</f>
        <v>1084427.0708732393</v>
      </c>
      <c r="AB176" s="19">
        <f>obliczenia!AB584</f>
        <v>1084705.8243943662</v>
      </c>
      <c r="AC176" s="19">
        <f>obliczenia!AC584</f>
        <v>1084368.7750985913</v>
      </c>
      <c r="AD176" s="19">
        <f>obliczenia!AD584</f>
        <v>1084023.97228169</v>
      </c>
      <c r="AE176" s="19">
        <f>obliczenia!AE584</f>
        <v>1083671.2469295773</v>
      </c>
      <c r="AF176" s="19">
        <f>obliczenia!AF584</f>
        <v>1083310.4018591549</v>
      </c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</row>
    <row r="177" spans="2:50" s="3" customFormat="1" ht="15" x14ac:dyDescent="0.25">
      <c r="B177" s="8" t="s">
        <v>61</v>
      </c>
      <c r="C177" s="16">
        <f>obliczenia!C585</f>
        <v>1000000</v>
      </c>
      <c r="D177" s="16">
        <f>obliczenia!D585</f>
        <v>1000000</v>
      </c>
      <c r="E177" s="16">
        <f>obliczenia!E585</f>
        <v>1169125</v>
      </c>
      <c r="F177" s="16">
        <f>obliczenia!F585</f>
        <v>1169125</v>
      </c>
      <c r="G177" s="16">
        <f>obliczenia!G585</f>
        <v>1169125</v>
      </c>
      <c r="H177" s="16">
        <f>obliczenia!H585</f>
        <v>1169125</v>
      </c>
      <c r="I177" s="16">
        <f>obliczenia!I585</f>
        <v>1169125</v>
      </c>
      <c r="J177" s="16">
        <f>obliczenia!J585</f>
        <v>1169125</v>
      </c>
      <c r="K177" s="16">
        <f>obliczenia!K585</f>
        <v>1169125</v>
      </c>
      <c r="L177" s="16">
        <f>obliczenia!L585</f>
        <v>1169125</v>
      </c>
      <c r="M177" s="16">
        <f>obliczenia!M585</f>
        <v>1169125</v>
      </c>
      <c r="N177" s="16">
        <f>obliczenia!N585</f>
        <v>1169125</v>
      </c>
      <c r="O177" s="16">
        <f>obliczenia!O585</f>
        <v>1169125</v>
      </c>
      <c r="P177" s="16">
        <f>obliczenia!P585</f>
        <v>1169125</v>
      </c>
      <c r="Q177" s="16">
        <f>obliczenia!Q585</f>
        <v>1169125</v>
      </c>
      <c r="R177" s="16">
        <f>obliczenia!R585</f>
        <v>1169125</v>
      </c>
      <c r="S177" s="16">
        <f>obliczenia!S585</f>
        <v>1169125</v>
      </c>
      <c r="T177" s="16">
        <f>obliczenia!T585</f>
        <v>1169125</v>
      </c>
      <c r="U177" s="16">
        <f>obliczenia!U585</f>
        <v>1169125</v>
      </c>
      <c r="V177" s="16">
        <f>obliczenia!V585</f>
        <v>1169125</v>
      </c>
      <c r="W177" s="16">
        <f>obliczenia!W585</f>
        <v>1169125</v>
      </c>
      <c r="X177" s="16">
        <f>obliczenia!X585</f>
        <v>1169125</v>
      </c>
      <c r="Y177" s="16">
        <f>obliczenia!Y585</f>
        <v>1169125</v>
      </c>
      <c r="Z177" s="16">
        <f>obliczenia!Z585</f>
        <v>1169125</v>
      </c>
      <c r="AA177" s="16">
        <f>obliczenia!AA585</f>
        <v>1169125</v>
      </c>
      <c r="AB177" s="16">
        <f>obliczenia!AB585</f>
        <v>1169125</v>
      </c>
      <c r="AC177" s="16">
        <f>obliczenia!AC585</f>
        <v>1169125</v>
      </c>
      <c r="AD177" s="16">
        <f>obliczenia!AD585</f>
        <v>1169125</v>
      </c>
      <c r="AE177" s="16">
        <f>obliczenia!AE585</f>
        <v>1169125</v>
      </c>
      <c r="AF177" s="16">
        <f>obliczenia!AF585</f>
        <v>1169125</v>
      </c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</row>
    <row r="178" spans="2:50" s="3" customFormat="1" ht="15" x14ac:dyDescent="0.25">
      <c r="B178" s="8" t="s">
        <v>62</v>
      </c>
      <c r="C178" s="16">
        <f>obliczenia!C586</f>
        <v>-10200</v>
      </c>
      <c r="D178" s="16">
        <f>obliczenia!D586</f>
        <v>-11477.401408450736</v>
      </c>
      <c r="E178" s="16">
        <f>obliczenia!E586</f>
        <v>-12545.415492957749</v>
      </c>
      <c r="F178" s="16">
        <f>obliczenia!F586</f>
        <v>-13368.915492957749</v>
      </c>
      <c r="G178" s="16">
        <f>obliczenia!G586</f>
        <v>-13903.669014084502</v>
      </c>
      <c r="H178" s="16">
        <f>obliczenia!H586</f>
        <v>-13736.823943661933</v>
      </c>
      <c r="I178" s="16">
        <f>obliczenia!I586</f>
        <v>-13883.591549295757</v>
      </c>
      <c r="J178" s="16">
        <f>obliczenia!J586</f>
        <v>-13229.936619718326</v>
      </c>
      <c r="K178" s="16">
        <f>obliczenia!K586</f>
        <v>-12875.063380281732</v>
      </c>
      <c r="L178" s="16">
        <f>obliczenia!L586</f>
        <v>-12871.845070422569</v>
      </c>
      <c r="M178" s="16">
        <f>obliczenia!M586</f>
        <v>-12842.781690140779</v>
      </c>
      <c r="N178" s="16">
        <f>obliczenia!N586</f>
        <v>-12787.126760563406</v>
      </c>
      <c r="O178" s="16">
        <f>obliczenia!O586</f>
        <v>-13157.957746478845</v>
      </c>
      <c r="P178" s="16">
        <f>obliczenia!P586</f>
        <v>-13539.535211267648</v>
      </c>
      <c r="Q178" s="16">
        <f>obliczenia!Q586</f>
        <v>-13451.760563380318</v>
      </c>
      <c r="R178" s="16">
        <f>obliczenia!R586</f>
        <v>-13828.408450704243</v>
      </c>
      <c r="S178" s="16">
        <f>obliczenia!S586</f>
        <v>-14215.60563380277</v>
      </c>
      <c r="T178" s="16">
        <f>obliczenia!T586</f>
        <v>-14091.725352112611</v>
      </c>
      <c r="U178" s="16">
        <f>obliczenia!U586</f>
        <v>-14472.20422535215</v>
      </c>
      <c r="V178" s="16">
        <f>obliczenia!V586</f>
        <v>-14312.471830985858</v>
      </c>
      <c r="W178" s="16">
        <f>obliczenia!W586</f>
        <v>-14119.802816901472</v>
      </c>
      <c r="X178" s="16">
        <f>obliczenia!X586</f>
        <v>-14472.802816901472</v>
      </c>
      <c r="Y178" s="16">
        <f>obliczenia!Y586</f>
        <v>-14241.239436619682</v>
      </c>
      <c r="Z178" s="16">
        <f>obliczenia!Z586</f>
        <v>-14583.028169014025</v>
      </c>
      <c r="AA178" s="16">
        <f>obliczenia!AA586</f>
        <v>-14933.021126760636</v>
      </c>
      <c r="AB178" s="16">
        <f>obliczenia!AB586</f>
        <v>-14654.267605633708</v>
      </c>
      <c r="AC178" s="16">
        <f>obliczenia!AC586</f>
        <v>-14991.316901408485</v>
      </c>
      <c r="AD178" s="16">
        <f>obliczenia!AD586</f>
        <v>-15336.119718309841</v>
      </c>
      <c r="AE178" s="16">
        <f>obliczenia!AE586</f>
        <v>-15688.845070422627</v>
      </c>
      <c r="AF178" s="16">
        <f>obliczenia!AF586</f>
        <v>-16049.690140845021</v>
      </c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</row>
    <row r="179" spans="2:50" s="3" customFormat="1" ht="15" x14ac:dyDescent="0.25">
      <c r="B179" s="8" t="s">
        <v>63</v>
      </c>
      <c r="C179" s="16">
        <f>obliczenia!C587</f>
        <v>-34000.000000000116</v>
      </c>
      <c r="D179" s="16">
        <f>obliczenia!D587</f>
        <v>-38258.004694835632</v>
      </c>
      <c r="E179" s="16">
        <f>obliczenia!E587</f>
        <v>-41818.051643192302</v>
      </c>
      <c r="F179" s="16">
        <f>obliczenia!F587</f>
        <v>-44563.051643192768</v>
      </c>
      <c r="G179" s="16">
        <f>obliczenia!G587</f>
        <v>-46345.563380281674</v>
      </c>
      <c r="H179" s="16">
        <f>obliczenia!H587</f>
        <v>-45789.413145539584</v>
      </c>
      <c r="I179" s="16">
        <f>obliczenia!I587</f>
        <v>-46278.638497652719</v>
      </c>
      <c r="J179" s="16">
        <f>obliczenia!J587</f>
        <v>-44099.788732394576</v>
      </c>
      <c r="K179" s="16">
        <f>obliczenia!K587</f>
        <v>-42916.877934272168</v>
      </c>
      <c r="L179" s="16">
        <f>obliczenia!L587</f>
        <v>-42906.150234741857</v>
      </c>
      <c r="M179" s="16">
        <f>obliczenia!M587</f>
        <v>-42809.272300469689</v>
      </c>
      <c r="N179" s="16">
        <f>obliczenia!N587</f>
        <v>-42623.755868544569</v>
      </c>
      <c r="O179" s="16">
        <f>obliczenia!O587</f>
        <v>-43859.859154929407</v>
      </c>
      <c r="P179" s="16">
        <f>obliczenia!P587</f>
        <v>-45131.784037558595</v>
      </c>
      <c r="Q179" s="16">
        <f>obliczenia!Q587</f>
        <v>-44839.201877934393</v>
      </c>
      <c r="R179" s="16">
        <f>obliczenia!R587</f>
        <v>-46094.69483568077</v>
      </c>
      <c r="S179" s="16">
        <f>obliczenia!S587</f>
        <v>-47385.352112676017</v>
      </c>
      <c r="T179" s="16">
        <f>obliczenia!T587</f>
        <v>-46972.417840375332</v>
      </c>
      <c r="U179" s="16">
        <f>obliczenia!U587</f>
        <v>-48240.68075117399</v>
      </c>
      <c r="V179" s="16">
        <f>obliczenia!V587</f>
        <v>-47708.239436619682</v>
      </c>
      <c r="W179" s="16">
        <f>obliczenia!W587</f>
        <v>-47066.009389671264</v>
      </c>
      <c r="X179" s="16">
        <f>obliczenia!X587</f>
        <v>-48242.676056338241</v>
      </c>
      <c r="Y179" s="16">
        <f>obliczenia!Y587</f>
        <v>-47470.798122065607</v>
      </c>
      <c r="Z179" s="16">
        <f>obliczenia!Z587</f>
        <v>-48610.093896713341</v>
      </c>
      <c r="AA179" s="16">
        <f>obliczenia!AA587</f>
        <v>-49776.737089202274</v>
      </c>
      <c r="AB179" s="16">
        <f>obliczenia!AB587</f>
        <v>-48847.558685445692</v>
      </c>
      <c r="AC179" s="16">
        <f>obliczenia!AC587</f>
        <v>-49971.056338028517</v>
      </c>
      <c r="AD179" s="16">
        <f>obliczenia!AD587</f>
        <v>-51120.399061032571</v>
      </c>
      <c r="AE179" s="16">
        <f>obliczenia!AE587</f>
        <v>-52296.150234741624</v>
      </c>
      <c r="AF179" s="16">
        <f>obliczenia!AF587</f>
        <v>-53498.967136150692</v>
      </c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</row>
    <row r="180" spans="2:50" s="3" customFormat="1" ht="45" x14ac:dyDescent="0.25">
      <c r="B180" s="8" t="s">
        <v>64</v>
      </c>
      <c r="C180" s="16">
        <f>obliczenia!C588</f>
        <v>34000.000000000116</v>
      </c>
      <c r="D180" s="16">
        <f>obliczenia!D588</f>
        <v>38258.004694835632</v>
      </c>
      <c r="E180" s="16">
        <f>obliczenia!E588</f>
        <v>41818.051643192302</v>
      </c>
      <c r="F180" s="16">
        <f>obliczenia!F588</f>
        <v>44563.051643192768</v>
      </c>
      <c r="G180" s="16">
        <f>obliczenia!G588</f>
        <v>46345.563380281674</v>
      </c>
      <c r="H180" s="16">
        <f>obliczenia!H588</f>
        <v>45789.413145539584</v>
      </c>
      <c r="I180" s="16">
        <f>obliczenia!I588</f>
        <v>46278.638497652719</v>
      </c>
      <c r="J180" s="16">
        <f>obliczenia!J588</f>
        <v>44099.788732394576</v>
      </c>
      <c r="K180" s="16">
        <f>obliczenia!K588</f>
        <v>42916.877934272168</v>
      </c>
      <c r="L180" s="16">
        <f>obliczenia!L588</f>
        <v>42906.150234741857</v>
      </c>
      <c r="M180" s="16">
        <f>obliczenia!M588</f>
        <v>42809.272300469689</v>
      </c>
      <c r="N180" s="16">
        <f>obliczenia!N588</f>
        <v>42623.755868544569</v>
      </c>
      <c r="O180" s="16">
        <f>obliczenia!O588</f>
        <v>43859.859154929407</v>
      </c>
      <c r="P180" s="16">
        <f>obliczenia!P588</f>
        <v>45131.784037558595</v>
      </c>
      <c r="Q180" s="16">
        <f>obliczenia!Q588</f>
        <v>44839.201877934393</v>
      </c>
      <c r="R180" s="16">
        <f>obliczenia!R588</f>
        <v>46094.69483568077</v>
      </c>
      <c r="S180" s="16">
        <f>obliczenia!S588</f>
        <v>47385.352112676017</v>
      </c>
      <c r="T180" s="16">
        <f>obliczenia!T588</f>
        <v>46972.417840375332</v>
      </c>
      <c r="U180" s="16">
        <f>obliczenia!U588</f>
        <v>48240.68075117399</v>
      </c>
      <c r="V180" s="16">
        <f>obliczenia!V588</f>
        <v>47708.239436619682</v>
      </c>
      <c r="W180" s="16">
        <f>obliczenia!W588</f>
        <v>47066.009389671264</v>
      </c>
      <c r="X180" s="16">
        <f>obliczenia!X588</f>
        <v>48242.676056338241</v>
      </c>
      <c r="Y180" s="16">
        <f>obliczenia!Y588</f>
        <v>47470.798122065607</v>
      </c>
      <c r="Z180" s="16">
        <f>obliczenia!Z588</f>
        <v>48610.093896713341</v>
      </c>
      <c r="AA180" s="16">
        <f>obliczenia!AA588</f>
        <v>49776.737089202274</v>
      </c>
      <c r="AB180" s="16">
        <f>obliczenia!AB588</f>
        <v>48847.558685445692</v>
      </c>
      <c r="AC180" s="16">
        <f>obliczenia!AC588</f>
        <v>49971.056338028517</v>
      </c>
      <c r="AD180" s="16">
        <f>obliczenia!AD588</f>
        <v>51120.399061032571</v>
      </c>
      <c r="AE180" s="16">
        <f>obliczenia!AE588</f>
        <v>52296.150234741624</v>
      </c>
      <c r="AF180" s="16">
        <f>obliczenia!AF588</f>
        <v>53498.967136150692</v>
      </c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</row>
    <row r="181" spans="2:50" s="3" customFormat="1" ht="15" x14ac:dyDescent="0.25">
      <c r="B181" s="8" t="s">
        <v>65</v>
      </c>
      <c r="C181" s="16">
        <f>obliczenia!C589</f>
        <v>0</v>
      </c>
      <c r="D181" s="16">
        <f>obliczenia!D589</f>
        <v>0</v>
      </c>
      <c r="E181" s="16">
        <f>obliczenia!E589</f>
        <v>-69764.907999999996</v>
      </c>
      <c r="F181" s="16">
        <f>obliczenia!F589</f>
        <v>-69764.907999999996</v>
      </c>
      <c r="G181" s="16">
        <f>obliczenia!G589</f>
        <v>-69764.907999999996</v>
      </c>
      <c r="H181" s="16">
        <f>obliczenia!H589</f>
        <v>-69764.907999999996</v>
      </c>
      <c r="I181" s="16">
        <f>obliczenia!I589</f>
        <v>-69764.907999999996</v>
      </c>
      <c r="J181" s="16">
        <f>obliczenia!J589</f>
        <v>-69764.907999999996</v>
      </c>
      <c r="K181" s="16">
        <f>obliczenia!K589</f>
        <v>-69764.907999999996</v>
      </c>
      <c r="L181" s="16">
        <f>obliczenia!L589</f>
        <v>-69764.907999999996</v>
      </c>
      <c r="M181" s="16">
        <f>obliczenia!M589</f>
        <v>-69764.907999999996</v>
      </c>
      <c r="N181" s="16">
        <f>obliczenia!N589</f>
        <v>-69764.907999999996</v>
      </c>
      <c r="O181" s="16">
        <f>obliczenia!O589</f>
        <v>-69764.907999999996</v>
      </c>
      <c r="P181" s="16">
        <f>obliczenia!P589</f>
        <v>-69764.907999999996</v>
      </c>
      <c r="Q181" s="16">
        <f>obliczenia!Q589</f>
        <v>-69764.907999999996</v>
      </c>
      <c r="R181" s="16">
        <f>obliczenia!R589</f>
        <v>-69764.907999999996</v>
      </c>
      <c r="S181" s="16">
        <f>obliczenia!S589</f>
        <v>-69764.907999999996</v>
      </c>
      <c r="T181" s="16">
        <f>obliczenia!T589</f>
        <v>-69764.907999999996</v>
      </c>
      <c r="U181" s="16">
        <f>obliczenia!U589</f>
        <v>-69764.907999999996</v>
      </c>
      <c r="V181" s="16">
        <f>obliczenia!V589</f>
        <v>-69764.907999999996</v>
      </c>
      <c r="W181" s="16">
        <f>obliczenia!W589</f>
        <v>-69764.907999999996</v>
      </c>
      <c r="X181" s="16">
        <f>obliczenia!X589</f>
        <v>-69764.907999999996</v>
      </c>
      <c r="Y181" s="16">
        <f>obliczenia!Y589</f>
        <v>-69764.907999999996</v>
      </c>
      <c r="Z181" s="16">
        <f>obliczenia!Z589</f>
        <v>-69764.907999999996</v>
      </c>
      <c r="AA181" s="16">
        <f>obliczenia!AA589</f>
        <v>-69764.907999999996</v>
      </c>
      <c r="AB181" s="16">
        <f>obliczenia!AB589</f>
        <v>-69764.907999999996</v>
      </c>
      <c r="AC181" s="16">
        <f>obliczenia!AC589</f>
        <v>-69764.907999999996</v>
      </c>
      <c r="AD181" s="16">
        <f>obliczenia!AD589</f>
        <v>-69764.907999999996</v>
      </c>
      <c r="AE181" s="16">
        <f>obliczenia!AE589</f>
        <v>-69764.907999999996</v>
      </c>
      <c r="AF181" s="16">
        <f>obliczenia!AF589</f>
        <v>-69764.907999999996</v>
      </c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</row>
    <row r="182" spans="2:50" ht="30" x14ac:dyDescent="0.25">
      <c r="B182" s="23" t="s">
        <v>66</v>
      </c>
      <c r="C182" s="19">
        <f>obliczenia!C590</f>
        <v>1209700</v>
      </c>
      <c r="D182" s="19">
        <f>obliczenia!D590</f>
        <v>1562581.5985915493</v>
      </c>
      <c r="E182" s="19">
        <f>obliczenia!E590</f>
        <v>1939640.5845070423</v>
      </c>
      <c r="F182" s="19">
        <f>obliczenia!F590</f>
        <v>2396463.0845070425</v>
      </c>
      <c r="G182" s="19">
        <f>obliczenia!G590</f>
        <v>2826077.3309859154</v>
      </c>
      <c r="H182" s="19">
        <f>obliczenia!H590</f>
        <v>3220054.1760563375</v>
      </c>
      <c r="I182" s="19">
        <f>obliczenia!I590</f>
        <v>3604050.4084507041</v>
      </c>
      <c r="J182" s="19">
        <f>obliczenia!J590</f>
        <v>3908914.0633802814</v>
      </c>
      <c r="K182" s="19">
        <f>obliczenia!K590</f>
        <v>4158895.9366197181</v>
      </c>
      <c r="L182" s="19">
        <f>obliczenia!L590</f>
        <v>4383870.1549295774</v>
      </c>
      <c r="M182" s="19">
        <f>obliczenia!M590</f>
        <v>4581286.2183098588</v>
      </c>
      <c r="N182" s="19">
        <f>obliczenia!N590</f>
        <v>4748127.8732394362</v>
      </c>
      <c r="O182" s="19">
        <f>obliczenia!O590</f>
        <v>4920326.0422535213</v>
      </c>
      <c r="P182" s="19">
        <f>obliczenia!P590</f>
        <v>5098489.4647887321</v>
      </c>
      <c r="Q182" s="19">
        <f>obliczenia!Q590</f>
        <v>5241504.239436619</v>
      </c>
      <c r="R182" s="19">
        <f>obliczenia!R590</f>
        <v>5388056.5915492959</v>
      </c>
      <c r="S182" s="19">
        <f>obliczenia!S590</f>
        <v>5538711.3943661973</v>
      </c>
      <c r="T182" s="19">
        <f>obliczenia!T590</f>
        <v>5648701.2746478869</v>
      </c>
      <c r="U182" s="19">
        <f>obliczenia!U590</f>
        <v>5760036.795774648</v>
      </c>
      <c r="V182" s="19">
        <f>obliczenia!V590</f>
        <v>5825888.5281690136</v>
      </c>
      <c r="W182" s="19">
        <f>obliczenia!W590</f>
        <v>5841985.1971830986</v>
      </c>
      <c r="X182" s="19">
        <f>obliczenia!X590</f>
        <v>5854297.1971830986</v>
      </c>
      <c r="Y182" s="19">
        <f>obliczenia!Y590</f>
        <v>5812146.7605633801</v>
      </c>
      <c r="Z182" s="19">
        <f>obliczenia!Z590</f>
        <v>5763279.9718309855</v>
      </c>
      <c r="AA182" s="19">
        <f>obliczenia!AA590</f>
        <v>5707971.9788732389</v>
      </c>
      <c r="AB182" s="19">
        <f>obliczenia!AB590</f>
        <v>5591124.7323943656</v>
      </c>
      <c r="AC182" s="19">
        <f>obliczenia!AC590</f>
        <v>5464007.6830985909</v>
      </c>
      <c r="AD182" s="19">
        <f>obliczenia!AD590</f>
        <v>5326812.8802816896</v>
      </c>
      <c r="AE182" s="19">
        <f>obliczenia!AE590</f>
        <v>5179105.1549295774</v>
      </c>
      <c r="AF182" s="19">
        <f>obliczenia!AF590</f>
        <v>5020439.3098591547</v>
      </c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</row>
    <row r="183" spans="2:50" ht="30" x14ac:dyDescent="0.25">
      <c r="B183" s="24" t="s">
        <v>67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</row>
    <row r="184" spans="2:50" ht="15" x14ac:dyDescent="0.25">
      <c r="B184" s="23" t="s">
        <v>68</v>
      </c>
      <c r="C184" s="19">
        <f>obliczenia!C592</f>
        <v>0</v>
      </c>
      <c r="D184" s="19">
        <f>obliczenia!D592</f>
        <v>0</v>
      </c>
      <c r="E184" s="19">
        <f>obliczenia!E592</f>
        <v>0</v>
      </c>
      <c r="F184" s="19">
        <f>obliczenia!F592</f>
        <v>0</v>
      </c>
      <c r="G184" s="19">
        <f>obliczenia!G592</f>
        <v>0</v>
      </c>
      <c r="H184" s="19">
        <f>obliczenia!H592</f>
        <v>0</v>
      </c>
      <c r="I184" s="19">
        <f>obliczenia!I592</f>
        <v>0</v>
      </c>
      <c r="J184" s="19">
        <f>obliczenia!J592</f>
        <v>0</v>
      </c>
      <c r="K184" s="19">
        <f>obliczenia!K592</f>
        <v>0</v>
      </c>
      <c r="L184" s="19">
        <f>obliczenia!L592</f>
        <v>0</v>
      </c>
      <c r="M184" s="19">
        <f>obliczenia!M592</f>
        <v>0</v>
      </c>
      <c r="N184" s="19">
        <f>obliczenia!N592</f>
        <v>0</v>
      </c>
      <c r="O184" s="19">
        <f>obliczenia!O592</f>
        <v>0</v>
      </c>
      <c r="P184" s="19">
        <f>obliczenia!P592</f>
        <v>0</v>
      </c>
      <c r="Q184" s="19">
        <f>obliczenia!Q592</f>
        <v>0</v>
      </c>
      <c r="R184" s="19">
        <f>obliczenia!R592</f>
        <v>0</v>
      </c>
      <c r="S184" s="19">
        <f>obliczenia!S592</f>
        <v>0</v>
      </c>
      <c r="T184" s="19">
        <f>obliczenia!T592</f>
        <v>0</v>
      </c>
      <c r="U184" s="19">
        <f>obliczenia!U592</f>
        <v>0</v>
      </c>
      <c r="V184" s="19">
        <f>obliczenia!V592</f>
        <v>0</v>
      </c>
      <c r="W184" s="19">
        <f>obliczenia!W592</f>
        <v>0</v>
      </c>
      <c r="X184" s="19">
        <f>obliczenia!X592</f>
        <v>0</v>
      </c>
      <c r="Y184" s="19">
        <f>obliczenia!Y592</f>
        <v>0</v>
      </c>
      <c r="Z184" s="19">
        <f>obliczenia!Z592</f>
        <v>0</v>
      </c>
      <c r="AA184" s="19">
        <f>obliczenia!AA592</f>
        <v>0</v>
      </c>
      <c r="AB184" s="19">
        <f>obliczenia!AB592</f>
        <v>0</v>
      </c>
      <c r="AC184" s="19">
        <f>obliczenia!AC592</f>
        <v>0</v>
      </c>
      <c r="AD184" s="19">
        <f>obliczenia!AD592</f>
        <v>0</v>
      </c>
      <c r="AE184" s="19">
        <f>obliczenia!AE592</f>
        <v>0</v>
      </c>
      <c r="AF184" s="19">
        <f>obliczenia!AF592</f>
        <v>0</v>
      </c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</row>
    <row r="185" spans="2:50" s="3" customFormat="1" ht="15" x14ac:dyDescent="0.25">
      <c r="B185" s="8" t="s">
        <v>69</v>
      </c>
      <c r="C185" s="16">
        <f>obliczenia!C593</f>
        <v>0</v>
      </c>
      <c r="D185" s="16">
        <f>obliczenia!D593</f>
        <v>0</v>
      </c>
      <c r="E185" s="16">
        <f>obliczenia!E593</f>
        <v>0</v>
      </c>
      <c r="F185" s="16">
        <f>obliczenia!F593</f>
        <v>0</v>
      </c>
      <c r="G185" s="16">
        <f>obliczenia!G593</f>
        <v>0</v>
      </c>
      <c r="H185" s="16">
        <f>obliczenia!H593</f>
        <v>0</v>
      </c>
      <c r="I185" s="16">
        <f>obliczenia!I593</f>
        <v>0</v>
      </c>
      <c r="J185" s="16">
        <f>obliczenia!J593</f>
        <v>0</v>
      </c>
      <c r="K185" s="16">
        <f>obliczenia!K593</f>
        <v>0</v>
      </c>
      <c r="L185" s="16">
        <f>obliczenia!L593</f>
        <v>0</v>
      </c>
      <c r="M185" s="16">
        <f>obliczenia!M593</f>
        <v>0</v>
      </c>
      <c r="N185" s="16">
        <f>obliczenia!N593</f>
        <v>0</v>
      </c>
      <c r="O185" s="16">
        <f>obliczenia!O593</f>
        <v>0</v>
      </c>
      <c r="P185" s="16">
        <f>obliczenia!P593</f>
        <v>0</v>
      </c>
      <c r="Q185" s="16">
        <f>obliczenia!Q593</f>
        <v>0</v>
      </c>
      <c r="R185" s="16">
        <f>obliczenia!R593</f>
        <v>0</v>
      </c>
      <c r="S185" s="16">
        <f>obliczenia!S593</f>
        <v>0</v>
      </c>
      <c r="T185" s="16">
        <f>obliczenia!T593</f>
        <v>0</v>
      </c>
      <c r="U185" s="16">
        <f>obliczenia!U593</f>
        <v>0</v>
      </c>
      <c r="V185" s="16">
        <f>obliczenia!V593</f>
        <v>0</v>
      </c>
      <c r="W185" s="16">
        <f>obliczenia!W593</f>
        <v>0</v>
      </c>
      <c r="X185" s="16">
        <f>obliczenia!X593</f>
        <v>0</v>
      </c>
      <c r="Y185" s="16">
        <f>obliczenia!Y593</f>
        <v>0</v>
      </c>
      <c r="Z185" s="16">
        <f>obliczenia!Z593</f>
        <v>0</v>
      </c>
      <c r="AA185" s="16">
        <f>obliczenia!AA593</f>
        <v>0</v>
      </c>
      <c r="AB185" s="16">
        <f>obliczenia!AB593</f>
        <v>0</v>
      </c>
      <c r="AC185" s="16">
        <f>obliczenia!AC593</f>
        <v>0</v>
      </c>
      <c r="AD185" s="16">
        <f>obliczenia!AD593</f>
        <v>0</v>
      </c>
      <c r="AE185" s="16">
        <f>obliczenia!AE593</f>
        <v>0</v>
      </c>
      <c r="AF185" s="16">
        <f>obliczenia!AF593</f>
        <v>0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</row>
    <row r="186" spans="2:50" s="3" customFormat="1" ht="30" x14ac:dyDescent="0.25">
      <c r="B186" s="8" t="s">
        <v>70</v>
      </c>
      <c r="C186" s="16">
        <f>obliczenia!C594</f>
        <v>0</v>
      </c>
      <c r="D186" s="16">
        <f>obliczenia!D594</f>
        <v>0</v>
      </c>
      <c r="E186" s="16">
        <f>obliczenia!E594</f>
        <v>0</v>
      </c>
      <c r="F186" s="16">
        <f>obliczenia!F594</f>
        <v>0</v>
      </c>
      <c r="G186" s="16">
        <f>obliczenia!G594</f>
        <v>0</v>
      </c>
      <c r="H186" s="16">
        <f>obliczenia!H594</f>
        <v>0</v>
      </c>
      <c r="I186" s="16">
        <f>obliczenia!I594</f>
        <v>0</v>
      </c>
      <c r="J186" s="16">
        <f>obliczenia!J594</f>
        <v>0</v>
      </c>
      <c r="K186" s="16">
        <f>obliczenia!K594</f>
        <v>0</v>
      </c>
      <c r="L186" s="16">
        <f>obliczenia!L594</f>
        <v>0</v>
      </c>
      <c r="M186" s="16">
        <f>obliczenia!M594</f>
        <v>0</v>
      </c>
      <c r="N186" s="16">
        <f>obliczenia!N594</f>
        <v>0</v>
      </c>
      <c r="O186" s="16">
        <f>obliczenia!O594</f>
        <v>0</v>
      </c>
      <c r="P186" s="16">
        <f>obliczenia!P594</f>
        <v>0</v>
      </c>
      <c r="Q186" s="16">
        <f>obliczenia!Q594</f>
        <v>0</v>
      </c>
      <c r="R186" s="16">
        <f>obliczenia!R594</f>
        <v>0</v>
      </c>
      <c r="S186" s="16">
        <f>obliczenia!S594</f>
        <v>0</v>
      </c>
      <c r="T186" s="16">
        <f>obliczenia!T594</f>
        <v>0</v>
      </c>
      <c r="U186" s="16">
        <f>obliczenia!U594</f>
        <v>0</v>
      </c>
      <c r="V186" s="16">
        <f>obliczenia!V594</f>
        <v>0</v>
      </c>
      <c r="W186" s="16">
        <f>obliczenia!W594</f>
        <v>0</v>
      </c>
      <c r="X186" s="16">
        <f>obliczenia!X594</f>
        <v>0</v>
      </c>
      <c r="Y186" s="16">
        <f>obliczenia!Y594</f>
        <v>0</v>
      </c>
      <c r="Z186" s="16">
        <f>obliczenia!Z594</f>
        <v>0</v>
      </c>
      <c r="AA186" s="16">
        <f>obliczenia!AA594</f>
        <v>0</v>
      </c>
      <c r="AB186" s="16">
        <f>obliczenia!AB594</f>
        <v>0</v>
      </c>
      <c r="AC186" s="16">
        <f>obliczenia!AC594</f>
        <v>0</v>
      </c>
      <c r="AD186" s="16">
        <f>obliczenia!AD594</f>
        <v>0</v>
      </c>
      <c r="AE186" s="16">
        <f>obliczenia!AE594</f>
        <v>0</v>
      </c>
      <c r="AF186" s="16">
        <f>obliczenia!AF594</f>
        <v>0</v>
      </c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</row>
    <row r="187" spans="2:50" s="3" customFormat="1" ht="30" x14ac:dyDescent="0.25">
      <c r="B187" s="8" t="s">
        <v>71</v>
      </c>
      <c r="C187" s="16">
        <f>obliczenia!C595</f>
        <v>0</v>
      </c>
      <c r="D187" s="16">
        <f>obliczenia!D595</f>
        <v>0</v>
      </c>
      <c r="E187" s="16">
        <f>obliczenia!E595</f>
        <v>0</v>
      </c>
      <c r="F187" s="16">
        <f>obliczenia!F595</f>
        <v>0</v>
      </c>
      <c r="G187" s="16">
        <f>obliczenia!G595</f>
        <v>0</v>
      </c>
      <c r="H187" s="16">
        <f>obliczenia!H595</f>
        <v>0</v>
      </c>
      <c r="I187" s="16">
        <f>obliczenia!I595</f>
        <v>0</v>
      </c>
      <c r="J187" s="16">
        <f>obliczenia!J595</f>
        <v>0</v>
      </c>
      <c r="K187" s="16">
        <f>obliczenia!K595</f>
        <v>0</v>
      </c>
      <c r="L187" s="16">
        <f>obliczenia!L595</f>
        <v>0</v>
      </c>
      <c r="M187" s="16">
        <f>obliczenia!M595</f>
        <v>0</v>
      </c>
      <c r="N187" s="16">
        <f>obliczenia!N595</f>
        <v>0</v>
      </c>
      <c r="O187" s="16">
        <f>obliczenia!O595</f>
        <v>0</v>
      </c>
      <c r="P187" s="16">
        <f>obliczenia!P595</f>
        <v>0</v>
      </c>
      <c r="Q187" s="16">
        <f>obliczenia!Q595</f>
        <v>0</v>
      </c>
      <c r="R187" s="16">
        <f>obliczenia!R595</f>
        <v>0</v>
      </c>
      <c r="S187" s="16">
        <f>obliczenia!S595</f>
        <v>0</v>
      </c>
      <c r="T187" s="16">
        <f>obliczenia!T595</f>
        <v>0</v>
      </c>
      <c r="U187" s="16">
        <f>obliczenia!U595</f>
        <v>0</v>
      </c>
      <c r="V187" s="16">
        <f>obliczenia!V595</f>
        <v>0</v>
      </c>
      <c r="W187" s="16">
        <f>obliczenia!W595</f>
        <v>0</v>
      </c>
      <c r="X187" s="16">
        <f>obliczenia!X595</f>
        <v>0</v>
      </c>
      <c r="Y187" s="16">
        <f>obliczenia!Y595</f>
        <v>0</v>
      </c>
      <c r="Z187" s="16">
        <f>obliczenia!Z595</f>
        <v>0</v>
      </c>
      <c r="AA187" s="16">
        <f>obliczenia!AA595</f>
        <v>0</v>
      </c>
      <c r="AB187" s="16">
        <f>obliczenia!AB595</f>
        <v>0</v>
      </c>
      <c r="AC187" s="16">
        <f>obliczenia!AC595</f>
        <v>0</v>
      </c>
      <c r="AD187" s="16">
        <f>obliczenia!AD595</f>
        <v>0</v>
      </c>
      <c r="AE187" s="16">
        <f>obliczenia!AE595</f>
        <v>0</v>
      </c>
      <c r="AF187" s="16">
        <f>obliczenia!AF595</f>
        <v>0</v>
      </c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</row>
    <row r="188" spans="2:50" ht="15" x14ac:dyDescent="0.25">
      <c r="B188" s="23" t="s">
        <v>72</v>
      </c>
      <c r="C188" s="19">
        <f>obliczenia!C596</f>
        <v>1515000</v>
      </c>
      <c r="D188" s="19">
        <f>obliczenia!D596</f>
        <v>7050000</v>
      </c>
      <c r="E188" s="19">
        <f>obliczenia!E596</f>
        <v>900000</v>
      </c>
      <c r="F188" s="19">
        <f>obliczenia!F596</f>
        <v>900000</v>
      </c>
      <c r="G188" s="19">
        <f>obliczenia!G596</f>
        <v>900000</v>
      </c>
      <c r="H188" s="19">
        <f>obliczenia!H596</f>
        <v>900000</v>
      </c>
      <c r="I188" s="19">
        <f>obliczenia!I596</f>
        <v>900000</v>
      </c>
      <c r="J188" s="19">
        <f>obliczenia!J596</f>
        <v>900000</v>
      </c>
      <c r="K188" s="19">
        <f>obliczenia!K596</f>
        <v>900000</v>
      </c>
      <c r="L188" s="19">
        <f>obliczenia!L596</f>
        <v>900000</v>
      </c>
      <c r="M188" s="19">
        <f>obliczenia!M596</f>
        <v>900000</v>
      </c>
      <c r="N188" s="19">
        <f>obliczenia!N596</f>
        <v>900000</v>
      </c>
      <c r="O188" s="19">
        <f>obliczenia!O596</f>
        <v>900000</v>
      </c>
      <c r="P188" s="19">
        <f>obliczenia!P596</f>
        <v>900000</v>
      </c>
      <c r="Q188" s="19">
        <f>obliczenia!Q596</f>
        <v>900000</v>
      </c>
      <c r="R188" s="19">
        <f>obliczenia!R596</f>
        <v>900000</v>
      </c>
      <c r="S188" s="19">
        <f>obliczenia!S596</f>
        <v>900000</v>
      </c>
      <c r="T188" s="19">
        <f>obliczenia!T596</f>
        <v>900000</v>
      </c>
      <c r="U188" s="19">
        <f>obliczenia!U596</f>
        <v>900000</v>
      </c>
      <c r="V188" s="19">
        <f>obliczenia!V596</f>
        <v>900000</v>
      </c>
      <c r="W188" s="19">
        <f>obliczenia!W596</f>
        <v>900000</v>
      </c>
      <c r="X188" s="19">
        <f>obliczenia!X596</f>
        <v>900000</v>
      </c>
      <c r="Y188" s="19">
        <f>obliczenia!Y596</f>
        <v>900000</v>
      </c>
      <c r="Z188" s="19">
        <f>obliczenia!Z596</f>
        <v>900000</v>
      </c>
      <c r="AA188" s="19">
        <f>obliczenia!AA596</f>
        <v>900000</v>
      </c>
      <c r="AB188" s="19">
        <f>obliczenia!AB596</f>
        <v>900000</v>
      </c>
      <c r="AC188" s="19">
        <f>obliczenia!AC596</f>
        <v>900000</v>
      </c>
      <c r="AD188" s="19">
        <f>obliczenia!AD596</f>
        <v>900000</v>
      </c>
      <c r="AE188" s="19">
        <f>obliczenia!AE596</f>
        <v>900000</v>
      </c>
      <c r="AF188" s="19">
        <f>obliczenia!AF596</f>
        <v>900000</v>
      </c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</row>
    <row r="189" spans="2:50" s="3" customFormat="1" ht="15" x14ac:dyDescent="0.25">
      <c r="B189" s="8" t="s">
        <v>73</v>
      </c>
      <c r="C189" s="16">
        <f>obliczenia!C597</f>
        <v>1515000</v>
      </c>
      <c r="D189" s="16">
        <f>obliczenia!D597</f>
        <v>7050000</v>
      </c>
      <c r="E189" s="16">
        <f>obliczenia!E597</f>
        <v>900000</v>
      </c>
      <c r="F189" s="16">
        <f>obliczenia!F597</f>
        <v>900000</v>
      </c>
      <c r="G189" s="16">
        <f>obliczenia!G597</f>
        <v>900000</v>
      </c>
      <c r="H189" s="16">
        <f>obliczenia!H597</f>
        <v>900000</v>
      </c>
      <c r="I189" s="16">
        <f>obliczenia!I597</f>
        <v>900000</v>
      </c>
      <c r="J189" s="16">
        <f>obliczenia!J597</f>
        <v>900000</v>
      </c>
      <c r="K189" s="16">
        <f>obliczenia!K597</f>
        <v>900000</v>
      </c>
      <c r="L189" s="16">
        <f>obliczenia!L597</f>
        <v>900000</v>
      </c>
      <c r="M189" s="16">
        <f>obliczenia!M597</f>
        <v>900000</v>
      </c>
      <c r="N189" s="16">
        <f>obliczenia!N597</f>
        <v>900000</v>
      </c>
      <c r="O189" s="16">
        <f>obliczenia!O597</f>
        <v>900000</v>
      </c>
      <c r="P189" s="16">
        <f>obliczenia!P597</f>
        <v>900000</v>
      </c>
      <c r="Q189" s="16">
        <f>obliczenia!Q597</f>
        <v>900000</v>
      </c>
      <c r="R189" s="16">
        <f>obliczenia!R597</f>
        <v>900000</v>
      </c>
      <c r="S189" s="16">
        <f>obliczenia!S597</f>
        <v>900000</v>
      </c>
      <c r="T189" s="16">
        <f>obliczenia!T597</f>
        <v>900000</v>
      </c>
      <c r="U189" s="16">
        <f>obliczenia!U597</f>
        <v>900000</v>
      </c>
      <c r="V189" s="16">
        <f>obliczenia!V597</f>
        <v>900000</v>
      </c>
      <c r="W189" s="16">
        <f>obliczenia!W597</f>
        <v>900000</v>
      </c>
      <c r="X189" s="16">
        <f>obliczenia!X597</f>
        <v>900000</v>
      </c>
      <c r="Y189" s="16">
        <f>obliczenia!Y597</f>
        <v>900000</v>
      </c>
      <c r="Z189" s="16">
        <f>obliczenia!Z597</f>
        <v>900000</v>
      </c>
      <c r="AA189" s="16">
        <f>obliczenia!AA597</f>
        <v>900000</v>
      </c>
      <c r="AB189" s="16">
        <f>obliczenia!AB597</f>
        <v>900000</v>
      </c>
      <c r="AC189" s="16">
        <f>obliczenia!AC597</f>
        <v>900000</v>
      </c>
      <c r="AD189" s="16">
        <f>obliczenia!AD597</f>
        <v>900000</v>
      </c>
      <c r="AE189" s="16">
        <f>obliczenia!AE597</f>
        <v>900000</v>
      </c>
      <c r="AF189" s="16">
        <f>obliczenia!AF597</f>
        <v>900000</v>
      </c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</row>
    <row r="190" spans="2:50" s="3" customFormat="1" ht="30" x14ac:dyDescent="0.25">
      <c r="B190" s="8" t="s">
        <v>74</v>
      </c>
      <c r="C190" s="16">
        <f>obliczenia!C598</f>
        <v>0</v>
      </c>
      <c r="D190" s="16">
        <f>obliczenia!D598</f>
        <v>0</v>
      </c>
      <c r="E190" s="16">
        <f>obliczenia!E598</f>
        <v>0</v>
      </c>
      <c r="F190" s="16">
        <f>obliczenia!F598</f>
        <v>0</v>
      </c>
      <c r="G190" s="16">
        <f>obliczenia!G598</f>
        <v>0</v>
      </c>
      <c r="H190" s="16">
        <f>obliczenia!H598</f>
        <v>0</v>
      </c>
      <c r="I190" s="16">
        <f>obliczenia!I598</f>
        <v>0</v>
      </c>
      <c r="J190" s="16">
        <f>obliczenia!J598</f>
        <v>0</v>
      </c>
      <c r="K190" s="16">
        <f>obliczenia!K598</f>
        <v>0</v>
      </c>
      <c r="L190" s="16">
        <f>obliczenia!L598</f>
        <v>0</v>
      </c>
      <c r="M190" s="16">
        <f>obliczenia!M598</f>
        <v>0</v>
      </c>
      <c r="N190" s="16">
        <f>obliczenia!N598</f>
        <v>0</v>
      </c>
      <c r="O190" s="16">
        <f>obliczenia!O598</f>
        <v>0</v>
      </c>
      <c r="P190" s="16">
        <f>obliczenia!P598</f>
        <v>0</v>
      </c>
      <c r="Q190" s="16">
        <f>obliczenia!Q598</f>
        <v>0</v>
      </c>
      <c r="R190" s="16">
        <f>obliczenia!R598</f>
        <v>0</v>
      </c>
      <c r="S190" s="16">
        <f>obliczenia!S598</f>
        <v>0</v>
      </c>
      <c r="T190" s="16">
        <f>obliczenia!T598</f>
        <v>0</v>
      </c>
      <c r="U190" s="16">
        <f>obliczenia!U598</f>
        <v>0</v>
      </c>
      <c r="V190" s="16">
        <f>obliczenia!V598</f>
        <v>0</v>
      </c>
      <c r="W190" s="16">
        <f>obliczenia!W598</f>
        <v>0</v>
      </c>
      <c r="X190" s="16">
        <f>obliczenia!X598</f>
        <v>0</v>
      </c>
      <c r="Y190" s="16">
        <f>obliczenia!Y598</f>
        <v>0</v>
      </c>
      <c r="Z190" s="16">
        <f>obliczenia!Z598</f>
        <v>0</v>
      </c>
      <c r="AA190" s="16">
        <f>obliczenia!AA598</f>
        <v>0</v>
      </c>
      <c r="AB190" s="16">
        <f>obliczenia!AB598</f>
        <v>0</v>
      </c>
      <c r="AC190" s="16">
        <f>obliczenia!AC598</f>
        <v>0</v>
      </c>
      <c r="AD190" s="16">
        <f>obliczenia!AD598</f>
        <v>0</v>
      </c>
      <c r="AE190" s="16">
        <f>obliczenia!AE598</f>
        <v>0</v>
      </c>
      <c r="AF190" s="16">
        <f>obliczenia!AF598</f>
        <v>0</v>
      </c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</row>
    <row r="191" spans="2:50" ht="30" x14ac:dyDescent="0.25">
      <c r="B191" s="23" t="s">
        <v>75</v>
      </c>
      <c r="C191" s="19">
        <f>obliczenia!C599</f>
        <v>-1515000</v>
      </c>
      <c r="D191" s="19">
        <f>obliczenia!D599</f>
        <v>-7050000</v>
      </c>
      <c r="E191" s="19">
        <f>obliczenia!E599</f>
        <v>-900000</v>
      </c>
      <c r="F191" s="19">
        <f>obliczenia!F599</f>
        <v>-900000</v>
      </c>
      <c r="G191" s="19">
        <f>obliczenia!G599</f>
        <v>-900000</v>
      </c>
      <c r="H191" s="19">
        <f>obliczenia!H599</f>
        <v>-900000</v>
      </c>
      <c r="I191" s="19">
        <f>obliczenia!I599</f>
        <v>-900000</v>
      </c>
      <c r="J191" s="19">
        <f>obliczenia!J599</f>
        <v>-900000</v>
      </c>
      <c r="K191" s="19">
        <f>obliczenia!K599</f>
        <v>-900000</v>
      </c>
      <c r="L191" s="19">
        <f>obliczenia!L599</f>
        <v>-900000</v>
      </c>
      <c r="M191" s="19">
        <f>obliczenia!M599</f>
        <v>-900000</v>
      </c>
      <c r="N191" s="19">
        <f>obliczenia!N599</f>
        <v>-900000</v>
      </c>
      <c r="O191" s="19">
        <f>obliczenia!O599</f>
        <v>-900000</v>
      </c>
      <c r="P191" s="19">
        <f>obliczenia!P599</f>
        <v>-900000</v>
      </c>
      <c r="Q191" s="19">
        <f>obliczenia!Q599</f>
        <v>-900000</v>
      </c>
      <c r="R191" s="19">
        <f>obliczenia!R599</f>
        <v>-900000</v>
      </c>
      <c r="S191" s="19">
        <f>obliczenia!S599</f>
        <v>-900000</v>
      </c>
      <c r="T191" s="19">
        <f>obliczenia!T599</f>
        <v>-900000</v>
      </c>
      <c r="U191" s="19">
        <f>obliczenia!U599</f>
        <v>-900000</v>
      </c>
      <c r="V191" s="19">
        <f>obliczenia!V599</f>
        <v>-900000</v>
      </c>
      <c r="W191" s="19">
        <f>obliczenia!W599</f>
        <v>-900000</v>
      </c>
      <c r="X191" s="19">
        <f>obliczenia!X599</f>
        <v>-900000</v>
      </c>
      <c r="Y191" s="19">
        <f>obliczenia!Y599</f>
        <v>-900000</v>
      </c>
      <c r="Z191" s="19">
        <f>obliczenia!Z599</f>
        <v>-900000</v>
      </c>
      <c r="AA191" s="19">
        <f>obliczenia!AA599</f>
        <v>-900000</v>
      </c>
      <c r="AB191" s="19">
        <f>obliczenia!AB599</f>
        <v>-900000</v>
      </c>
      <c r="AC191" s="19">
        <f>obliczenia!AC599</f>
        <v>-900000</v>
      </c>
      <c r="AD191" s="19">
        <f>obliczenia!AD599</f>
        <v>-900000</v>
      </c>
      <c r="AE191" s="19">
        <f>obliczenia!AE599</f>
        <v>-900000</v>
      </c>
      <c r="AF191" s="19">
        <f>obliczenia!AF599</f>
        <v>-900000</v>
      </c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</row>
    <row r="192" spans="2:50" ht="30" x14ac:dyDescent="0.25">
      <c r="B192" s="24" t="s">
        <v>76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</row>
    <row r="193" spans="2:50" ht="15" x14ac:dyDescent="0.25">
      <c r="B193" s="23" t="s">
        <v>68</v>
      </c>
      <c r="C193" s="19">
        <f>obliczenia!C601</f>
        <v>253690.57454545452</v>
      </c>
      <c r="D193" s="19">
        <f>obliczenia!D601</f>
        <v>2536905.7454545451</v>
      </c>
      <c r="E193" s="19">
        <f>obliczenia!E601</f>
        <v>0</v>
      </c>
      <c r="F193" s="19">
        <f>obliczenia!F601</f>
        <v>0</v>
      </c>
      <c r="G193" s="19">
        <f>obliczenia!G601</f>
        <v>0</v>
      </c>
      <c r="H193" s="19">
        <f>obliczenia!H601</f>
        <v>0</v>
      </c>
      <c r="I193" s="19">
        <f>obliczenia!I601</f>
        <v>0</v>
      </c>
      <c r="J193" s="19">
        <f>obliczenia!J601</f>
        <v>0</v>
      </c>
      <c r="K193" s="19">
        <f>obliczenia!K601</f>
        <v>0</v>
      </c>
      <c r="L193" s="19">
        <f>obliczenia!L601</f>
        <v>0</v>
      </c>
      <c r="M193" s="19">
        <f>obliczenia!M601</f>
        <v>0</v>
      </c>
      <c r="N193" s="19">
        <f>obliczenia!N601</f>
        <v>0</v>
      </c>
      <c r="O193" s="19">
        <f>obliczenia!O601</f>
        <v>0</v>
      </c>
      <c r="P193" s="19">
        <f>obliczenia!P601</f>
        <v>0</v>
      </c>
      <c r="Q193" s="19">
        <f>obliczenia!Q601</f>
        <v>0</v>
      </c>
      <c r="R193" s="19">
        <f>obliczenia!R601</f>
        <v>0</v>
      </c>
      <c r="S193" s="19">
        <f>obliczenia!S601</f>
        <v>0</v>
      </c>
      <c r="T193" s="19">
        <f>obliczenia!T601</f>
        <v>0</v>
      </c>
      <c r="U193" s="19">
        <f>obliczenia!U601</f>
        <v>0</v>
      </c>
      <c r="V193" s="19">
        <f>obliczenia!V601</f>
        <v>0</v>
      </c>
      <c r="W193" s="19">
        <f>obliczenia!W601</f>
        <v>0</v>
      </c>
      <c r="X193" s="19">
        <f>obliczenia!X601</f>
        <v>0</v>
      </c>
      <c r="Y193" s="19">
        <f>obliczenia!Y601</f>
        <v>0</v>
      </c>
      <c r="Z193" s="19">
        <f>obliczenia!Z601</f>
        <v>0</v>
      </c>
      <c r="AA193" s="19">
        <f>obliczenia!AA601</f>
        <v>0</v>
      </c>
      <c r="AB193" s="19">
        <f>obliczenia!AB601</f>
        <v>0</v>
      </c>
      <c r="AC193" s="19">
        <f>obliczenia!AC601</f>
        <v>0</v>
      </c>
      <c r="AD193" s="19">
        <f>obliczenia!AD601</f>
        <v>0</v>
      </c>
      <c r="AE193" s="19">
        <f>obliczenia!AE601</f>
        <v>0</v>
      </c>
      <c r="AF193" s="19">
        <f>obliczenia!AF601</f>
        <v>0</v>
      </c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</row>
    <row r="194" spans="2:50" s="3" customFormat="1" ht="30" x14ac:dyDescent="0.25">
      <c r="B194" s="8" t="s">
        <v>77</v>
      </c>
      <c r="C194" s="16">
        <f>obliczenia!C602</f>
        <v>0</v>
      </c>
      <c r="D194" s="16">
        <f>obliczenia!D602</f>
        <v>0</v>
      </c>
      <c r="E194" s="16">
        <f>obliczenia!E602</f>
        <v>0</v>
      </c>
      <c r="F194" s="16">
        <f>obliczenia!F602</f>
        <v>0</v>
      </c>
      <c r="G194" s="16">
        <f>obliczenia!G602</f>
        <v>0</v>
      </c>
      <c r="H194" s="16">
        <f>obliczenia!H602</f>
        <v>0</v>
      </c>
      <c r="I194" s="16">
        <f>obliczenia!I602</f>
        <v>0</v>
      </c>
      <c r="J194" s="16">
        <f>obliczenia!J602</f>
        <v>0</v>
      </c>
      <c r="K194" s="16">
        <f>obliczenia!K602</f>
        <v>0</v>
      </c>
      <c r="L194" s="16">
        <f>obliczenia!L602</f>
        <v>0</v>
      </c>
      <c r="M194" s="16">
        <f>obliczenia!M602</f>
        <v>0</v>
      </c>
      <c r="N194" s="16">
        <f>obliczenia!N602</f>
        <v>0</v>
      </c>
      <c r="O194" s="16">
        <f>obliczenia!O602</f>
        <v>0</v>
      </c>
      <c r="P194" s="16">
        <f>obliczenia!P602</f>
        <v>0</v>
      </c>
      <c r="Q194" s="16">
        <f>obliczenia!Q602</f>
        <v>0</v>
      </c>
      <c r="R194" s="16">
        <f>obliczenia!R602</f>
        <v>0</v>
      </c>
      <c r="S194" s="16">
        <f>obliczenia!S602</f>
        <v>0</v>
      </c>
      <c r="T194" s="16">
        <f>obliczenia!T602</f>
        <v>0</v>
      </c>
      <c r="U194" s="16">
        <f>obliczenia!U602</f>
        <v>0</v>
      </c>
      <c r="V194" s="16">
        <f>obliczenia!V602</f>
        <v>0</v>
      </c>
      <c r="W194" s="16">
        <f>obliczenia!W602</f>
        <v>0</v>
      </c>
      <c r="X194" s="16">
        <f>obliczenia!X602</f>
        <v>0</v>
      </c>
      <c r="Y194" s="16">
        <f>obliczenia!Y602</f>
        <v>0</v>
      </c>
      <c r="Z194" s="16">
        <f>obliczenia!Z602</f>
        <v>0</v>
      </c>
      <c r="AA194" s="16">
        <f>obliczenia!AA602</f>
        <v>0</v>
      </c>
      <c r="AB194" s="16">
        <f>obliczenia!AB602</f>
        <v>0</v>
      </c>
      <c r="AC194" s="16">
        <f>obliczenia!AC602</f>
        <v>0</v>
      </c>
      <c r="AD194" s="16">
        <f>obliczenia!AD602</f>
        <v>0</v>
      </c>
      <c r="AE194" s="16">
        <f>obliczenia!AE602</f>
        <v>0</v>
      </c>
      <c r="AF194" s="16">
        <f>obliczenia!AF602</f>
        <v>0</v>
      </c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</row>
    <row r="195" spans="2:50" s="3" customFormat="1" ht="15" x14ac:dyDescent="0.25">
      <c r="B195" s="8" t="s">
        <v>78</v>
      </c>
      <c r="C195" s="16">
        <f>obliczenia!C603</f>
        <v>0</v>
      </c>
      <c r="D195" s="16">
        <f>obliczenia!D603</f>
        <v>0</v>
      </c>
      <c r="E195" s="16">
        <f>obliczenia!E603</f>
        <v>0</v>
      </c>
      <c r="F195" s="16">
        <f>obliczenia!F603</f>
        <v>0</v>
      </c>
      <c r="G195" s="16">
        <f>obliczenia!G603</f>
        <v>0</v>
      </c>
      <c r="H195" s="16">
        <f>obliczenia!H603</f>
        <v>0</v>
      </c>
      <c r="I195" s="16">
        <f>obliczenia!I603</f>
        <v>0</v>
      </c>
      <c r="J195" s="16">
        <f>obliczenia!J603</f>
        <v>0</v>
      </c>
      <c r="K195" s="16">
        <f>obliczenia!K603</f>
        <v>0</v>
      </c>
      <c r="L195" s="16">
        <f>obliczenia!L603</f>
        <v>0</v>
      </c>
      <c r="M195" s="16">
        <f>obliczenia!M603</f>
        <v>0</v>
      </c>
      <c r="N195" s="16">
        <f>obliczenia!N603</f>
        <v>0</v>
      </c>
      <c r="O195" s="16">
        <f>obliczenia!O603</f>
        <v>0</v>
      </c>
      <c r="P195" s="16">
        <f>obliczenia!P603</f>
        <v>0</v>
      </c>
      <c r="Q195" s="16">
        <f>obliczenia!Q603</f>
        <v>0</v>
      </c>
      <c r="R195" s="16">
        <f>obliczenia!R603</f>
        <v>0</v>
      </c>
      <c r="S195" s="16">
        <f>obliczenia!S603</f>
        <v>0</v>
      </c>
      <c r="T195" s="16">
        <f>obliczenia!T603</f>
        <v>0</v>
      </c>
      <c r="U195" s="16">
        <f>obliczenia!U603</f>
        <v>0</v>
      </c>
      <c r="V195" s="16">
        <f>obliczenia!V603</f>
        <v>0</v>
      </c>
      <c r="W195" s="16">
        <f>obliczenia!W603</f>
        <v>0</v>
      </c>
      <c r="X195" s="16">
        <f>obliczenia!X603</f>
        <v>0</v>
      </c>
      <c r="Y195" s="16">
        <f>obliczenia!Y603</f>
        <v>0</v>
      </c>
      <c r="Z195" s="16">
        <f>obliczenia!Z603</f>
        <v>0</v>
      </c>
      <c r="AA195" s="16">
        <f>obliczenia!AA603</f>
        <v>0</v>
      </c>
      <c r="AB195" s="16">
        <f>obliczenia!AB603</f>
        <v>0</v>
      </c>
      <c r="AC195" s="16">
        <f>obliczenia!AC603</f>
        <v>0</v>
      </c>
      <c r="AD195" s="16">
        <f>obliczenia!AD603</f>
        <v>0</v>
      </c>
      <c r="AE195" s="16">
        <f>obliczenia!AE603</f>
        <v>0</v>
      </c>
      <c r="AF195" s="16">
        <f>obliczenia!AF603</f>
        <v>0</v>
      </c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</row>
    <row r="196" spans="2:50" s="3" customFormat="1" ht="30" x14ac:dyDescent="0.25">
      <c r="B196" s="8" t="s">
        <v>79</v>
      </c>
      <c r="C196" s="16">
        <f>obliczenia!C604</f>
        <v>0</v>
      </c>
      <c r="D196" s="16">
        <f>obliczenia!D604</f>
        <v>0</v>
      </c>
      <c r="E196" s="16">
        <f>obliczenia!E604</f>
        <v>0</v>
      </c>
      <c r="F196" s="16">
        <f>obliczenia!F604</f>
        <v>0</v>
      </c>
      <c r="G196" s="16">
        <f>obliczenia!G604</f>
        <v>0</v>
      </c>
      <c r="H196" s="16">
        <f>obliczenia!H604</f>
        <v>0</v>
      </c>
      <c r="I196" s="16">
        <f>obliczenia!I604</f>
        <v>0</v>
      </c>
      <c r="J196" s="16">
        <f>obliczenia!J604</f>
        <v>0</v>
      </c>
      <c r="K196" s="16">
        <f>obliczenia!K604</f>
        <v>0</v>
      </c>
      <c r="L196" s="16">
        <f>obliczenia!L604</f>
        <v>0</v>
      </c>
      <c r="M196" s="16">
        <f>obliczenia!M604</f>
        <v>0</v>
      </c>
      <c r="N196" s="16">
        <f>obliczenia!N604</f>
        <v>0</v>
      </c>
      <c r="O196" s="16">
        <f>obliczenia!O604</f>
        <v>0</v>
      </c>
      <c r="P196" s="16">
        <f>obliczenia!P604</f>
        <v>0</v>
      </c>
      <c r="Q196" s="16">
        <f>obliczenia!Q604</f>
        <v>0</v>
      </c>
      <c r="R196" s="16">
        <f>obliczenia!R604</f>
        <v>0</v>
      </c>
      <c r="S196" s="16">
        <f>obliczenia!S604</f>
        <v>0</v>
      </c>
      <c r="T196" s="16">
        <f>obliczenia!T604</f>
        <v>0</v>
      </c>
      <c r="U196" s="16">
        <f>obliczenia!U604</f>
        <v>0</v>
      </c>
      <c r="V196" s="16">
        <f>obliczenia!V604</f>
        <v>0</v>
      </c>
      <c r="W196" s="16">
        <f>obliczenia!W604</f>
        <v>0</v>
      </c>
      <c r="X196" s="16">
        <f>obliczenia!X604</f>
        <v>0</v>
      </c>
      <c r="Y196" s="16">
        <f>obliczenia!Y604</f>
        <v>0</v>
      </c>
      <c r="Z196" s="16">
        <f>obliczenia!Z604</f>
        <v>0</v>
      </c>
      <c r="AA196" s="16">
        <f>obliczenia!AA604</f>
        <v>0</v>
      </c>
      <c r="AB196" s="16">
        <f>obliczenia!AB604</f>
        <v>0</v>
      </c>
      <c r="AC196" s="16">
        <f>obliczenia!AC604</f>
        <v>0</v>
      </c>
      <c r="AD196" s="16">
        <f>obliczenia!AD604</f>
        <v>0</v>
      </c>
      <c r="AE196" s="16">
        <f>obliczenia!AE604</f>
        <v>0</v>
      </c>
      <c r="AF196" s="16">
        <f>obliczenia!AF604</f>
        <v>0</v>
      </c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</row>
    <row r="197" spans="2:50" s="3" customFormat="1" ht="15" x14ac:dyDescent="0.25">
      <c r="B197" s="8" t="s">
        <v>121</v>
      </c>
      <c r="C197" s="16">
        <f>obliczenia!C605</f>
        <v>253690.57454545452</v>
      </c>
      <c r="D197" s="16">
        <f>obliczenia!D605</f>
        <v>2536905.7454545451</v>
      </c>
      <c r="E197" s="16">
        <f>obliczenia!E605</f>
        <v>0</v>
      </c>
      <c r="F197" s="16">
        <f>obliczenia!F605</f>
        <v>0</v>
      </c>
      <c r="G197" s="16">
        <f>obliczenia!G605</f>
        <v>0</v>
      </c>
      <c r="H197" s="16">
        <f>obliczenia!H605</f>
        <v>0</v>
      </c>
      <c r="I197" s="16">
        <f>obliczenia!I605</f>
        <v>0</v>
      </c>
      <c r="J197" s="16">
        <f>obliczenia!J605</f>
        <v>0</v>
      </c>
      <c r="K197" s="16">
        <f>obliczenia!K605</f>
        <v>0</v>
      </c>
      <c r="L197" s="16">
        <f>obliczenia!L605</f>
        <v>0</v>
      </c>
      <c r="M197" s="16">
        <f>obliczenia!M605</f>
        <v>0</v>
      </c>
      <c r="N197" s="16">
        <f>obliczenia!N605</f>
        <v>0</v>
      </c>
      <c r="O197" s="16">
        <f>obliczenia!O605</f>
        <v>0</v>
      </c>
      <c r="P197" s="16">
        <f>obliczenia!P605</f>
        <v>0</v>
      </c>
      <c r="Q197" s="16">
        <f>obliczenia!Q605</f>
        <v>0</v>
      </c>
      <c r="R197" s="16">
        <f>obliczenia!R605</f>
        <v>0</v>
      </c>
      <c r="S197" s="16">
        <f>obliczenia!S605</f>
        <v>0</v>
      </c>
      <c r="T197" s="16">
        <f>obliczenia!T605</f>
        <v>0</v>
      </c>
      <c r="U197" s="16">
        <f>obliczenia!U605</f>
        <v>0</v>
      </c>
      <c r="V197" s="16">
        <f>obliczenia!V605</f>
        <v>0</v>
      </c>
      <c r="W197" s="16">
        <f>obliczenia!W605</f>
        <v>0</v>
      </c>
      <c r="X197" s="16">
        <f>obliczenia!X605</f>
        <v>0</v>
      </c>
      <c r="Y197" s="16">
        <f>obliczenia!Y605</f>
        <v>0</v>
      </c>
      <c r="Z197" s="16">
        <f>obliczenia!Z605</f>
        <v>0</v>
      </c>
      <c r="AA197" s="16">
        <f>obliczenia!AA605</f>
        <v>0</v>
      </c>
      <c r="AB197" s="16">
        <f>obliczenia!AB605</f>
        <v>0</v>
      </c>
      <c r="AC197" s="16">
        <f>obliczenia!AC605</f>
        <v>0</v>
      </c>
      <c r="AD197" s="16">
        <f>obliczenia!AD605</f>
        <v>0</v>
      </c>
      <c r="AE197" s="16">
        <f>obliczenia!AE605</f>
        <v>0</v>
      </c>
      <c r="AF197" s="16">
        <f>obliczenia!AF605</f>
        <v>0</v>
      </c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</row>
    <row r="198" spans="2:50" ht="15" x14ac:dyDescent="0.25">
      <c r="B198" s="23" t="s">
        <v>72</v>
      </c>
      <c r="C198" s="19">
        <f>obliczenia!C606</f>
        <v>0</v>
      </c>
      <c r="D198" s="19">
        <f>obliczenia!D606</f>
        <v>0</v>
      </c>
      <c r="E198" s="19">
        <f>obliczenia!E606</f>
        <v>0</v>
      </c>
      <c r="F198" s="19">
        <f>obliczenia!F606</f>
        <v>0</v>
      </c>
      <c r="G198" s="19">
        <f>obliczenia!G606</f>
        <v>0</v>
      </c>
      <c r="H198" s="19">
        <f>obliczenia!H606</f>
        <v>0</v>
      </c>
      <c r="I198" s="19">
        <f>obliczenia!I606</f>
        <v>0</v>
      </c>
      <c r="J198" s="19">
        <f>obliczenia!J606</f>
        <v>0</v>
      </c>
      <c r="K198" s="19">
        <f>obliczenia!K606</f>
        <v>0</v>
      </c>
      <c r="L198" s="19">
        <f>obliczenia!L606</f>
        <v>0</v>
      </c>
      <c r="M198" s="19">
        <f>obliczenia!M606</f>
        <v>0</v>
      </c>
      <c r="N198" s="19">
        <f>obliczenia!N606</f>
        <v>0</v>
      </c>
      <c r="O198" s="19">
        <f>obliczenia!O606</f>
        <v>0</v>
      </c>
      <c r="P198" s="19">
        <f>obliczenia!P606</f>
        <v>0</v>
      </c>
      <c r="Q198" s="19">
        <f>obliczenia!Q606</f>
        <v>0</v>
      </c>
      <c r="R198" s="19">
        <f>obliczenia!R606</f>
        <v>0</v>
      </c>
      <c r="S198" s="19">
        <f>obliczenia!S606</f>
        <v>0</v>
      </c>
      <c r="T198" s="19">
        <f>obliczenia!T606</f>
        <v>0</v>
      </c>
      <c r="U198" s="19">
        <f>obliczenia!U606</f>
        <v>0</v>
      </c>
      <c r="V198" s="19">
        <f>obliczenia!V606</f>
        <v>0</v>
      </c>
      <c r="W198" s="19">
        <f>obliczenia!W606</f>
        <v>0</v>
      </c>
      <c r="X198" s="19">
        <f>obliczenia!X606</f>
        <v>0</v>
      </c>
      <c r="Y198" s="19">
        <f>obliczenia!Y606</f>
        <v>0</v>
      </c>
      <c r="Z198" s="19">
        <f>obliczenia!Z606</f>
        <v>0</v>
      </c>
      <c r="AA198" s="19">
        <f>obliczenia!AA606</f>
        <v>0</v>
      </c>
      <c r="AB198" s="19">
        <f>obliczenia!AB606</f>
        <v>0</v>
      </c>
      <c r="AC198" s="19">
        <f>obliczenia!AC606</f>
        <v>0</v>
      </c>
      <c r="AD198" s="19">
        <f>obliczenia!AD606</f>
        <v>0</v>
      </c>
      <c r="AE198" s="19">
        <f>obliczenia!AE606</f>
        <v>0</v>
      </c>
      <c r="AF198" s="19">
        <f>obliczenia!AF606</f>
        <v>0</v>
      </c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</row>
    <row r="199" spans="2:50" s="3" customFormat="1" ht="30" x14ac:dyDescent="0.25">
      <c r="B199" s="8" t="s">
        <v>80</v>
      </c>
      <c r="C199" s="16">
        <f>obliczenia!C607</f>
        <v>0</v>
      </c>
      <c r="D199" s="16">
        <f>obliczenia!D607</f>
        <v>0</v>
      </c>
      <c r="E199" s="16">
        <f>obliczenia!E607</f>
        <v>0</v>
      </c>
      <c r="F199" s="16">
        <f>obliczenia!F607</f>
        <v>0</v>
      </c>
      <c r="G199" s="16">
        <f>obliczenia!G607</f>
        <v>0</v>
      </c>
      <c r="H199" s="16">
        <f>obliczenia!H607</f>
        <v>0</v>
      </c>
      <c r="I199" s="16">
        <f>obliczenia!I607</f>
        <v>0</v>
      </c>
      <c r="J199" s="16">
        <f>obliczenia!J607</f>
        <v>0</v>
      </c>
      <c r="K199" s="16">
        <f>obliczenia!K607</f>
        <v>0</v>
      </c>
      <c r="L199" s="16">
        <f>obliczenia!L607</f>
        <v>0</v>
      </c>
      <c r="M199" s="16">
        <f>obliczenia!M607</f>
        <v>0</v>
      </c>
      <c r="N199" s="16">
        <f>obliczenia!N607</f>
        <v>0</v>
      </c>
      <c r="O199" s="16">
        <f>obliczenia!O607</f>
        <v>0</v>
      </c>
      <c r="P199" s="16">
        <f>obliczenia!P607</f>
        <v>0</v>
      </c>
      <c r="Q199" s="16">
        <f>obliczenia!Q607</f>
        <v>0</v>
      </c>
      <c r="R199" s="16">
        <f>obliczenia!R607</f>
        <v>0</v>
      </c>
      <c r="S199" s="16">
        <f>obliczenia!S607</f>
        <v>0</v>
      </c>
      <c r="T199" s="16">
        <f>obliczenia!T607</f>
        <v>0</v>
      </c>
      <c r="U199" s="16">
        <f>obliczenia!U607</f>
        <v>0</v>
      </c>
      <c r="V199" s="16">
        <f>obliczenia!V607</f>
        <v>0</v>
      </c>
      <c r="W199" s="16">
        <f>obliczenia!W607</f>
        <v>0</v>
      </c>
      <c r="X199" s="16">
        <f>obliczenia!X607</f>
        <v>0</v>
      </c>
      <c r="Y199" s="16">
        <f>obliczenia!Y607</f>
        <v>0</v>
      </c>
      <c r="Z199" s="16">
        <f>obliczenia!Z607</f>
        <v>0</v>
      </c>
      <c r="AA199" s="16">
        <f>obliczenia!AA607</f>
        <v>0</v>
      </c>
      <c r="AB199" s="16">
        <f>obliczenia!AB607</f>
        <v>0</v>
      </c>
      <c r="AC199" s="16">
        <f>obliczenia!AC607</f>
        <v>0</v>
      </c>
      <c r="AD199" s="16">
        <f>obliczenia!AD607</f>
        <v>0</v>
      </c>
      <c r="AE199" s="16">
        <f>obliczenia!AE607</f>
        <v>0</v>
      </c>
      <c r="AF199" s="16">
        <f>obliczenia!AF607</f>
        <v>0</v>
      </c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</row>
    <row r="200" spans="2:50" s="3" customFormat="1" ht="30" x14ac:dyDescent="0.25">
      <c r="B200" s="8" t="s">
        <v>81</v>
      </c>
      <c r="C200" s="16">
        <f>obliczenia!C608</f>
        <v>0</v>
      </c>
      <c r="D200" s="16">
        <f>obliczenia!D608</f>
        <v>0</v>
      </c>
      <c r="E200" s="16">
        <f>obliczenia!E608</f>
        <v>0</v>
      </c>
      <c r="F200" s="16">
        <f>obliczenia!F608</f>
        <v>0</v>
      </c>
      <c r="G200" s="16">
        <f>obliczenia!G608</f>
        <v>0</v>
      </c>
      <c r="H200" s="16">
        <f>obliczenia!H608</f>
        <v>0</v>
      </c>
      <c r="I200" s="16">
        <f>obliczenia!I608</f>
        <v>0</v>
      </c>
      <c r="J200" s="16">
        <f>obliczenia!J608</f>
        <v>0</v>
      </c>
      <c r="K200" s="16">
        <f>obliczenia!K608</f>
        <v>0</v>
      </c>
      <c r="L200" s="16">
        <f>obliczenia!L608</f>
        <v>0</v>
      </c>
      <c r="M200" s="16">
        <f>obliczenia!M608</f>
        <v>0</v>
      </c>
      <c r="N200" s="16">
        <f>obliczenia!N608</f>
        <v>0</v>
      </c>
      <c r="O200" s="16">
        <f>obliczenia!O608</f>
        <v>0</v>
      </c>
      <c r="P200" s="16">
        <f>obliczenia!P608</f>
        <v>0</v>
      </c>
      <c r="Q200" s="16">
        <f>obliczenia!Q608</f>
        <v>0</v>
      </c>
      <c r="R200" s="16">
        <f>obliczenia!R608</f>
        <v>0</v>
      </c>
      <c r="S200" s="16">
        <f>obliczenia!S608</f>
        <v>0</v>
      </c>
      <c r="T200" s="16">
        <f>obliczenia!T608</f>
        <v>0</v>
      </c>
      <c r="U200" s="16">
        <f>obliczenia!U608</f>
        <v>0</v>
      </c>
      <c r="V200" s="16">
        <f>obliczenia!V608</f>
        <v>0</v>
      </c>
      <c r="W200" s="16">
        <f>obliczenia!W608</f>
        <v>0</v>
      </c>
      <c r="X200" s="16">
        <f>obliczenia!X608</f>
        <v>0</v>
      </c>
      <c r="Y200" s="16">
        <f>obliczenia!Y608</f>
        <v>0</v>
      </c>
      <c r="Z200" s="16">
        <f>obliczenia!Z608</f>
        <v>0</v>
      </c>
      <c r="AA200" s="16">
        <f>obliczenia!AA608</f>
        <v>0</v>
      </c>
      <c r="AB200" s="16">
        <f>obliczenia!AB608</f>
        <v>0</v>
      </c>
      <c r="AC200" s="16">
        <f>obliczenia!AC608</f>
        <v>0</v>
      </c>
      <c r="AD200" s="16">
        <f>obliczenia!AD608</f>
        <v>0</v>
      </c>
      <c r="AE200" s="16">
        <f>obliczenia!AE608</f>
        <v>0</v>
      </c>
      <c r="AF200" s="16">
        <f>obliczenia!AF608</f>
        <v>0</v>
      </c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</row>
    <row r="201" spans="2:50" s="3" customFormat="1" ht="15" x14ac:dyDescent="0.25">
      <c r="B201" s="8" t="s">
        <v>82</v>
      </c>
      <c r="C201" s="16">
        <f>obliczenia!C609</f>
        <v>0</v>
      </c>
      <c r="D201" s="16">
        <f>obliczenia!D609</f>
        <v>0</v>
      </c>
      <c r="E201" s="16">
        <f>obliczenia!E609</f>
        <v>0</v>
      </c>
      <c r="F201" s="16">
        <f>obliczenia!F609</f>
        <v>0</v>
      </c>
      <c r="G201" s="16">
        <f>obliczenia!G609</f>
        <v>0</v>
      </c>
      <c r="H201" s="16">
        <f>obliczenia!H609</f>
        <v>0</v>
      </c>
      <c r="I201" s="16">
        <f>obliczenia!I609</f>
        <v>0</v>
      </c>
      <c r="J201" s="16">
        <f>obliczenia!J609</f>
        <v>0</v>
      </c>
      <c r="K201" s="16">
        <f>obliczenia!K609</f>
        <v>0</v>
      </c>
      <c r="L201" s="16">
        <f>obliczenia!L609</f>
        <v>0</v>
      </c>
      <c r="M201" s="16">
        <f>obliczenia!M609</f>
        <v>0</v>
      </c>
      <c r="N201" s="16">
        <f>obliczenia!N609</f>
        <v>0</v>
      </c>
      <c r="O201" s="16">
        <f>obliczenia!O609</f>
        <v>0</v>
      </c>
      <c r="P201" s="16">
        <f>obliczenia!P609</f>
        <v>0</v>
      </c>
      <c r="Q201" s="16">
        <f>obliczenia!Q609</f>
        <v>0</v>
      </c>
      <c r="R201" s="16">
        <f>obliczenia!R609</f>
        <v>0</v>
      </c>
      <c r="S201" s="16">
        <f>obliczenia!S609</f>
        <v>0</v>
      </c>
      <c r="T201" s="16">
        <f>obliczenia!T609</f>
        <v>0</v>
      </c>
      <c r="U201" s="16">
        <f>obliczenia!U609</f>
        <v>0</v>
      </c>
      <c r="V201" s="16">
        <f>obliczenia!V609</f>
        <v>0</v>
      </c>
      <c r="W201" s="16">
        <f>obliczenia!W609</f>
        <v>0</v>
      </c>
      <c r="X201" s="16">
        <f>obliczenia!X609</f>
        <v>0</v>
      </c>
      <c r="Y201" s="16">
        <f>obliczenia!Y609</f>
        <v>0</v>
      </c>
      <c r="Z201" s="16">
        <f>obliczenia!Z609</f>
        <v>0</v>
      </c>
      <c r="AA201" s="16">
        <f>obliczenia!AA609</f>
        <v>0</v>
      </c>
      <c r="AB201" s="16">
        <f>obliczenia!AB609</f>
        <v>0</v>
      </c>
      <c r="AC201" s="16">
        <f>obliczenia!AC609</f>
        <v>0</v>
      </c>
      <c r="AD201" s="16">
        <f>obliczenia!AD609</f>
        <v>0</v>
      </c>
      <c r="AE201" s="16">
        <f>obliczenia!AE609</f>
        <v>0</v>
      </c>
      <c r="AF201" s="16">
        <f>obliczenia!AF609</f>
        <v>0</v>
      </c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</row>
    <row r="202" spans="2:50" s="3" customFormat="1" ht="30" x14ac:dyDescent="0.25">
      <c r="B202" s="8" t="s">
        <v>83</v>
      </c>
      <c r="C202" s="16">
        <f>obliczenia!C610</f>
        <v>0</v>
      </c>
      <c r="D202" s="16">
        <f>obliczenia!D610</f>
        <v>0</v>
      </c>
      <c r="E202" s="16">
        <f>obliczenia!E610</f>
        <v>0</v>
      </c>
      <c r="F202" s="16">
        <f>obliczenia!F610</f>
        <v>0</v>
      </c>
      <c r="G202" s="16">
        <f>obliczenia!G610</f>
        <v>0</v>
      </c>
      <c r="H202" s="16">
        <f>obliczenia!H610</f>
        <v>0</v>
      </c>
      <c r="I202" s="16">
        <f>obliczenia!I610</f>
        <v>0</v>
      </c>
      <c r="J202" s="16">
        <f>obliczenia!J610</f>
        <v>0</v>
      </c>
      <c r="K202" s="16">
        <f>obliczenia!K610</f>
        <v>0</v>
      </c>
      <c r="L202" s="16">
        <f>obliczenia!L610</f>
        <v>0</v>
      </c>
      <c r="M202" s="16">
        <f>obliczenia!M610</f>
        <v>0</v>
      </c>
      <c r="N202" s="16">
        <f>obliczenia!N610</f>
        <v>0</v>
      </c>
      <c r="O202" s="16">
        <f>obliczenia!O610</f>
        <v>0</v>
      </c>
      <c r="P202" s="16">
        <f>obliczenia!P610</f>
        <v>0</v>
      </c>
      <c r="Q202" s="16">
        <f>obliczenia!Q610</f>
        <v>0</v>
      </c>
      <c r="R202" s="16">
        <f>obliczenia!R610</f>
        <v>0</v>
      </c>
      <c r="S202" s="16">
        <f>obliczenia!S610</f>
        <v>0</v>
      </c>
      <c r="T202" s="16">
        <f>obliczenia!T610</f>
        <v>0</v>
      </c>
      <c r="U202" s="16">
        <f>obliczenia!U610</f>
        <v>0</v>
      </c>
      <c r="V202" s="16">
        <f>obliczenia!V610</f>
        <v>0</v>
      </c>
      <c r="W202" s="16">
        <f>obliczenia!W610</f>
        <v>0</v>
      </c>
      <c r="X202" s="16">
        <f>obliczenia!X610</f>
        <v>0</v>
      </c>
      <c r="Y202" s="16">
        <f>obliczenia!Y610</f>
        <v>0</v>
      </c>
      <c r="Z202" s="16">
        <f>obliczenia!Z610</f>
        <v>0</v>
      </c>
      <c r="AA202" s="16">
        <f>obliczenia!AA610</f>
        <v>0</v>
      </c>
      <c r="AB202" s="16">
        <f>obliczenia!AB610</f>
        <v>0</v>
      </c>
      <c r="AC202" s="16">
        <f>obliczenia!AC610</f>
        <v>0</v>
      </c>
      <c r="AD202" s="16">
        <f>obliczenia!AD610</f>
        <v>0</v>
      </c>
      <c r="AE202" s="16">
        <f>obliczenia!AE610</f>
        <v>0</v>
      </c>
      <c r="AF202" s="16">
        <f>obliczenia!AF610</f>
        <v>0</v>
      </c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</row>
    <row r="203" spans="2:50" s="3" customFormat="1" ht="30" x14ac:dyDescent="0.25">
      <c r="B203" s="8" t="s">
        <v>84</v>
      </c>
      <c r="C203" s="16">
        <f>obliczenia!C611</f>
        <v>0</v>
      </c>
      <c r="D203" s="16">
        <f>obliczenia!D611</f>
        <v>0</v>
      </c>
      <c r="E203" s="16">
        <f>obliczenia!E611</f>
        <v>0</v>
      </c>
      <c r="F203" s="16">
        <f>obliczenia!F611</f>
        <v>0</v>
      </c>
      <c r="G203" s="16">
        <f>obliczenia!G611</f>
        <v>0</v>
      </c>
      <c r="H203" s="16">
        <f>obliczenia!H611</f>
        <v>0</v>
      </c>
      <c r="I203" s="16">
        <f>obliczenia!I611</f>
        <v>0</v>
      </c>
      <c r="J203" s="16">
        <f>obliczenia!J611</f>
        <v>0</v>
      </c>
      <c r="K203" s="16">
        <f>obliczenia!K611</f>
        <v>0</v>
      </c>
      <c r="L203" s="16">
        <f>obliczenia!L611</f>
        <v>0</v>
      </c>
      <c r="M203" s="16">
        <f>obliczenia!M611</f>
        <v>0</v>
      </c>
      <c r="N203" s="16">
        <f>obliczenia!N611</f>
        <v>0</v>
      </c>
      <c r="O203" s="16">
        <f>obliczenia!O611</f>
        <v>0</v>
      </c>
      <c r="P203" s="16">
        <f>obliczenia!P611</f>
        <v>0</v>
      </c>
      <c r="Q203" s="16">
        <f>obliczenia!Q611</f>
        <v>0</v>
      </c>
      <c r="R203" s="16">
        <f>obliczenia!R611</f>
        <v>0</v>
      </c>
      <c r="S203" s="16">
        <f>obliczenia!S611</f>
        <v>0</v>
      </c>
      <c r="T203" s="16">
        <f>obliczenia!T611</f>
        <v>0</v>
      </c>
      <c r="U203" s="16">
        <f>obliczenia!U611</f>
        <v>0</v>
      </c>
      <c r="V203" s="16">
        <f>obliczenia!V611</f>
        <v>0</v>
      </c>
      <c r="W203" s="16">
        <f>obliczenia!W611</f>
        <v>0</v>
      </c>
      <c r="X203" s="16">
        <f>obliczenia!X611</f>
        <v>0</v>
      </c>
      <c r="Y203" s="16">
        <f>obliczenia!Y611</f>
        <v>0</v>
      </c>
      <c r="Z203" s="16">
        <f>obliczenia!Z611</f>
        <v>0</v>
      </c>
      <c r="AA203" s="16">
        <f>obliczenia!AA611</f>
        <v>0</v>
      </c>
      <c r="AB203" s="16">
        <f>obliczenia!AB611</f>
        <v>0</v>
      </c>
      <c r="AC203" s="16">
        <f>obliczenia!AC611</f>
        <v>0</v>
      </c>
      <c r="AD203" s="16">
        <f>obliczenia!AD611</f>
        <v>0</v>
      </c>
      <c r="AE203" s="16">
        <f>obliczenia!AE611</f>
        <v>0</v>
      </c>
      <c r="AF203" s="16">
        <f>obliczenia!AF611</f>
        <v>0</v>
      </c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</row>
    <row r="204" spans="2:50" s="3" customFormat="1" ht="15" x14ac:dyDescent="0.25">
      <c r="B204" s="8" t="s">
        <v>85</v>
      </c>
      <c r="C204" s="16">
        <f>obliczenia!C612</f>
        <v>0</v>
      </c>
      <c r="D204" s="16">
        <f>obliczenia!D612</f>
        <v>0</v>
      </c>
      <c r="E204" s="16">
        <f>obliczenia!E612</f>
        <v>0</v>
      </c>
      <c r="F204" s="16">
        <f>obliczenia!F612</f>
        <v>0</v>
      </c>
      <c r="G204" s="16">
        <f>obliczenia!G612</f>
        <v>0</v>
      </c>
      <c r="H204" s="16">
        <f>obliczenia!H612</f>
        <v>0</v>
      </c>
      <c r="I204" s="16">
        <f>obliczenia!I612</f>
        <v>0</v>
      </c>
      <c r="J204" s="16">
        <f>obliczenia!J612</f>
        <v>0</v>
      </c>
      <c r="K204" s="16">
        <f>obliczenia!K612</f>
        <v>0</v>
      </c>
      <c r="L204" s="16">
        <f>obliczenia!L612</f>
        <v>0</v>
      </c>
      <c r="M204" s="16">
        <f>obliczenia!M612</f>
        <v>0</v>
      </c>
      <c r="N204" s="16">
        <f>obliczenia!N612</f>
        <v>0</v>
      </c>
      <c r="O204" s="16">
        <f>obliczenia!O612</f>
        <v>0</v>
      </c>
      <c r="P204" s="16">
        <f>obliczenia!P612</f>
        <v>0</v>
      </c>
      <c r="Q204" s="16">
        <f>obliczenia!Q612</f>
        <v>0</v>
      </c>
      <c r="R204" s="16">
        <f>obliczenia!R612</f>
        <v>0</v>
      </c>
      <c r="S204" s="16">
        <f>obliczenia!S612</f>
        <v>0</v>
      </c>
      <c r="T204" s="16">
        <f>obliczenia!T612</f>
        <v>0</v>
      </c>
      <c r="U204" s="16">
        <f>obliczenia!U612</f>
        <v>0</v>
      </c>
      <c r="V204" s="16">
        <f>obliczenia!V612</f>
        <v>0</v>
      </c>
      <c r="W204" s="16">
        <f>obliczenia!W612</f>
        <v>0</v>
      </c>
      <c r="X204" s="16">
        <f>obliczenia!X612</f>
        <v>0</v>
      </c>
      <c r="Y204" s="16">
        <f>obliczenia!Y612</f>
        <v>0</v>
      </c>
      <c r="Z204" s="16">
        <f>obliczenia!Z612</f>
        <v>0</v>
      </c>
      <c r="AA204" s="16">
        <f>obliczenia!AA612</f>
        <v>0</v>
      </c>
      <c r="AB204" s="16">
        <f>obliczenia!AB612</f>
        <v>0</v>
      </c>
      <c r="AC204" s="16">
        <f>obliczenia!AC612</f>
        <v>0</v>
      </c>
      <c r="AD204" s="16">
        <f>obliczenia!AD612</f>
        <v>0</v>
      </c>
      <c r="AE204" s="16">
        <f>obliczenia!AE612</f>
        <v>0</v>
      </c>
      <c r="AF204" s="16">
        <f>obliczenia!AF612</f>
        <v>0</v>
      </c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</row>
    <row r="205" spans="2:50" ht="30" x14ac:dyDescent="0.25">
      <c r="B205" s="23" t="s">
        <v>86</v>
      </c>
      <c r="C205" s="19">
        <f>obliczenia!C613</f>
        <v>253690.57454545452</v>
      </c>
      <c r="D205" s="19">
        <f>obliczenia!D613</f>
        <v>2536905.7454545451</v>
      </c>
      <c r="E205" s="19">
        <f>obliczenia!E613</f>
        <v>0</v>
      </c>
      <c r="F205" s="19">
        <f>obliczenia!F613</f>
        <v>0</v>
      </c>
      <c r="G205" s="19">
        <f>obliczenia!G613</f>
        <v>0</v>
      </c>
      <c r="H205" s="19">
        <f>obliczenia!H613</f>
        <v>0</v>
      </c>
      <c r="I205" s="19">
        <f>obliczenia!I613</f>
        <v>0</v>
      </c>
      <c r="J205" s="19">
        <f>obliczenia!J613</f>
        <v>0</v>
      </c>
      <c r="K205" s="19">
        <f>obliczenia!K613</f>
        <v>0</v>
      </c>
      <c r="L205" s="19">
        <f>obliczenia!L613</f>
        <v>0</v>
      </c>
      <c r="M205" s="19">
        <f>obliczenia!M613</f>
        <v>0</v>
      </c>
      <c r="N205" s="19">
        <f>obliczenia!N613</f>
        <v>0</v>
      </c>
      <c r="O205" s="19">
        <f>obliczenia!O613</f>
        <v>0</v>
      </c>
      <c r="P205" s="19">
        <f>obliczenia!P613</f>
        <v>0</v>
      </c>
      <c r="Q205" s="19">
        <f>obliczenia!Q613</f>
        <v>0</v>
      </c>
      <c r="R205" s="19">
        <f>obliczenia!R613</f>
        <v>0</v>
      </c>
      <c r="S205" s="19">
        <f>obliczenia!S613</f>
        <v>0</v>
      </c>
      <c r="T205" s="19">
        <f>obliczenia!T613</f>
        <v>0</v>
      </c>
      <c r="U205" s="19">
        <f>obliczenia!U613</f>
        <v>0</v>
      </c>
      <c r="V205" s="19">
        <f>obliczenia!V613</f>
        <v>0</v>
      </c>
      <c r="W205" s="19">
        <f>obliczenia!W613</f>
        <v>0</v>
      </c>
      <c r="X205" s="19">
        <f>obliczenia!X613</f>
        <v>0</v>
      </c>
      <c r="Y205" s="19">
        <f>obliczenia!Y613</f>
        <v>0</v>
      </c>
      <c r="Z205" s="19">
        <f>obliczenia!Z613</f>
        <v>0</v>
      </c>
      <c r="AA205" s="19">
        <f>obliczenia!AA613</f>
        <v>0</v>
      </c>
      <c r="AB205" s="19">
        <f>obliczenia!AB613</f>
        <v>0</v>
      </c>
      <c r="AC205" s="19">
        <f>obliczenia!AC613</f>
        <v>0</v>
      </c>
      <c r="AD205" s="19">
        <f>obliczenia!AD613</f>
        <v>0</v>
      </c>
      <c r="AE205" s="19">
        <f>obliczenia!AE613</f>
        <v>0</v>
      </c>
      <c r="AF205" s="19">
        <f>obliczenia!AF613</f>
        <v>0</v>
      </c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</row>
    <row r="206" spans="2:50" ht="30" x14ac:dyDescent="0.25">
      <c r="B206" s="55" t="s">
        <v>87</v>
      </c>
      <c r="C206" s="53">
        <f>obliczenia!C614</f>
        <v>-51609.425454545475</v>
      </c>
      <c r="D206" s="53">
        <f>obliczenia!D614</f>
        <v>-2950512.6559539055</v>
      </c>
      <c r="E206" s="53">
        <f>obliczenia!E614</f>
        <v>1039640.5845070423</v>
      </c>
      <c r="F206" s="53">
        <f>obliczenia!F614</f>
        <v>1496463.0845070425</v>
      </c>
      <c r="G206" s="53">
        <f>obliczenia!G614</f>
        <v>1926077.3309859154</v>
      </c>
      <c r="H206" s="53">
        <f>obliczenia!H614</f>
        <v>2320054.1760563375</v>
      </c>
      <c r="I206" s="53">
        <f>obliczenia!I614</f>
        <v>2704050.4084507041</v>
      </c>
      <c r="J206" s="53">
        <f>obliczenia!J614</f>
        <v>3008914.0633802814</v>
      </c>
      <c r="K206" s="53">
        <f>obliczenia!K614</f>
        <v>3258895.9366197181</v>
      </c>
      <c r="L206" s="53">
        <f>obliczenia!L614</f>
        <v>3483870.1549295774</v>
      </c>
      <c r="M206" s="53">
        <f>obliczenia!M614</f>
        <v>3681286.2183098588</v>
      </c>
      <c r="N206" s="53">
        <f>obliczenia!N614</f>
        <v>3848127.8732394362</v>
      </c>
      <c r="O206" s="53">
        <f>obliczenia!O614</f>
        <v>4020326.0422535213</v>
      </c>
      <c r="P206" s="53">
        <f>obliczenia!P614</f>
        <v>4198489.4647887321</v>
      </c>
      <c r="Q206" s="53">
        <f>obliczenia!Q614</f>
        <v>4341504.239436619</v>
      </c>
      <c r="R206" s="53">
        <f>obliczenia!R614</f>
        <v>4488056.5915492959</v>
      </c>
      <c r="S206" s="53">
        <f>obliczenia!S614</f>
        <v>4638711.3943661973</v>
      </c>
      <c r="T206" s="53">
        <f>obliczenia!T614</f>
        <v>4748701.2746478869</v>
      </c>
      <c r="U206" s="53">
        <f>obliczenia!U614</f>
        <v>4860036.795774648</v>
      </c>
      <c r="V206" s="53">
        <f>obliczenia!V614</f>
        <v>4925888.5281690136</v>
      </c>
      <c r="W206" s="53">
        <f>obliczenia!W614</f>
        <v>4941985.1971830986</v>
      </c>
      <c r="X206" s="53">
        <f>obliczenia!X614</f>
        <v>4954297.1971830986</v>
      </c>
      <c r="Y206" s="53">
        <f>obliczenia!Y614</f>
        <v>4912146.7605633801</v>
      </c>
      <c r="Z206" s="53">
        <f>obliczenia!Z614</f>
        <v>4863279.9718309855</v>
      </c>
      <c r="AA206" s="53">
        <f>obliczenia!AA614</f>
        <v>4807971.9788732389</v>
      </c>
      <c r="AB206" s="53">
        <f>obliczenia!AB614</f>
        <v>4691124.7323943656</v>
      </c>
      <c r="AC206" s="53">
        <f>obliczenia!AC614</f>
        <v>4564007.6830985909</v>
      </c>
      <c r="AD206" s="53">
        <f>obliczenia!AD614</f>
        <v>4426812.8802816896</v>
      </c>
      <c r="AE206" s="53">
        <f>obliczenia!AE614</f>
        <v>4279105.1549295774</v>
      </c>
      <c r="AF206" s="53">
        <f>obliczenia!AF614</f>
        <v>4120439.3098591547</v>
      </c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</row>
    <row r="207" spans="2:50" ht="30" x14ac:dyDescent="0.25">
      <c r="B207" s="23" t="s">
        <v>88</v>
      </c>
      <c r="C207" s="19">
        <f>obliczenia!C615</f>
        <v>8000000</v>
      </c>
      <c r="D207" s="19">
        <f>obliczenia!D615</f>
        <v>7948390.5745454542</v>
      </c>
      <c r="E207" s="19">
        <f>obliczenia!E615</f>
        <v>4997877.9185915487</v>
      </c>
      <c r="F207" s="19">
        <f>obliczenia!F615</f>
        <v>6037518.5030985912</v>
      </c>
      <c r="G207" s="19">
        <f>obliczenia!G615</f>
        <v>7533981.5876056338</v>
      </c>
      <c r="H207" s="19">
        <f>obliczenia!H615</f>
        <v>9460058.9185915496</v>
      </c>
      <c r="I207" s="19">
        <f>obliczenia!I615</f>
        <v>11780113.094647888</v>
      </c>
      <c r="J207" s="19">
        <f>obliczenia!J615</f>
        <v>14484163.503098592</v>
      </c>
      <c r="K207" s="19">
        <f>obliczenia!K615</f>
        <v>17493077.566478875</v>
      </c>
      <c r="L207" s="19">
        <f>obliczenia!L615</f>
        <v>20751973.503098592</v>
      </c>
      <c r="M207" s="19">
        <f>obliczenia!M615</f>
        <v>24235843.65802817</v>
      </c>
      <c r="N207" s="19">
        <f>obliczenia!N615</f>
        <v>27917129.876338027</v>
      </c>
      <c r="O207" s="19">
        <f>obliczenia!O615</f>
        <v>31765257.749577463</v>
      </c>
      <c r="P207" s="19">
        <f>obliczenia!P615</f>
        <v>35785583.791830987</v>
      </c>
      <c r="Q207" s="19">
        <f>obliczenia!Q615</f>
        <v>39984073.256619722</v>
      </c>
      <c r="R207" s="19">
        <f>obliczenia!R615</f>
        <v>44325577.496056341</v>
      </c>
      <c r="S207" s="19">
        <f>obliczenia!S615</f>
        <v>48813634.08760564</v>
      </c>
      <c r="T207" s="19">
        <f>obliczenia!T615</f>
        <v>53452345.481971838</v>
      </c>
      <c r="U207" s="19">
        <f>obliczenia!U615</f>
        <v>58201046.756619722</v>
      </c>
      <c r="V207" s="19">
        <f>obliczenia!V615</f>
        <v>63061083.552394368</v>
      </c>
      <c r="W207" s="19">
        <f>obliczenia!W615</f>
        <v>67986972.080563381</v>
      </c>
      <c r="X207" s="19">
        <f>obliczenia!X615</f>
        <v>72928957.277746484</v>
      </c>
      <c r="Y207" s="19">
        <f>obliczenia!Y615</f>
        <v>77883254.474929586</v>
      </c>
      <c r="Z207" s="19">
        <f>obliczenia!Z615</f>
        <v>82795401.23549296</v>
      </c>
      <c r="AA207" s="19">
        <f>obliczenia!AA615</f>
        <v>87658681.207323939</v>
      </c>
      <c r="AB207" s="19">
        <f>obliczenia!AB615</f>
        <v>92466653.186197177</v>
      </c>
      <c r="AC207" s="19">
        <f>obliczenia!AC615</f>
        <v>97157777.918591544</v>
      </c>
      <c r="AD207" s="19">
        <f>obliczenia!AD615</f>
        <v>101721785.60169013</v>
      </c>
      <c r="AE207" s="19">
        <f>obliczenia!AE615</f>
        <v>106148598.48197182</v>
      </c>
      <c r="AF207" s="19">
        <f>obliczenia!AF615</f>
        <v>110427703.63690139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</row>
    <row r="208" spans="2:50" ht="30" x14ac:dyDescent="0.25">
      <c r="B208" s="23" t="s">
        <v>89</v>
      </c>
      <c r="C208" s="19">
        <f>obliczenia!C616</f>
        <v>7948390.5745454542</v>
      </c>
      <c r="D208" s="19">
        <f>obliczenia!D616</f>
        <v>4997877.9185915487</v>
      </c>
      <c r="E208" s="19">
        <f>obliczenia!E616</f>
        <v>6037518.5030985912</v>
      </c>
      <c r="F208" s="19">
        <f>obliczenia!F616</f>
        <v>7533981.5876056338</v>
      </c>
      <c r="G208" s="19">
        <f>obliczenia!G616</f>
        <v>9460058.9185915496</v>
      </c>
      <c r="H208" s="19">
        <f>obliczenia!H616</f>
        <v>11780113.094647888</v>
      </c>
      <c r="I208" s="19">
        <f>obliczenia!I616</f>
        <v>14484163.503098592</v>
      </c>
      <c r="J208" s="19">
        <f>obliczenia!J616</f>
        <v>17493077.566478875</v>
      </c>
      <c r="K208" s="19">
        <f>obliczenia!K616</f>
        <v>20751973.503098592</v>
      </c>
      <c r="L208" s="19">
        <f>obliczenia!L616</f>
        <v>24235843.65802817</v>
      </c>
      <c r="M208" s="19">
        <f>obliczenia!M616</f>
        <v>27917129.876338027</v>
      </c>
      <c r="N208" s="19">
        <f>obliczenia!N616</f>
        <v>31765257.749577463</v>
      </c>
      <c r="O208" s="19">
        <f>obliczenia!O616</f>
        <v>35785583.791830987</v>
      </c>
      <c r="P208" s="19">
        <f>obliczenia!P616</f>
        <v>39984073.256619722</v>
      </c>
      <c r="Q208" s="19">
        <f>obliczenia!Q616</f>
        <v>44325577.496056341</v>
      </c>
      <c r="R208" s="19">
        <f>obliczenia!R616</f>
        <v>48813634.08760564</v>
      </c>
      <c r="S208" s="19">
        <f>obliczenia!S616</f>
        <v>53452345.481971838</v>
      </c>
      <c r="T208" s="19">
        <f>obliczenia!T616</f>
        <v>58201046.756619722</v>
      </c>
      <c r="U208" s="19">
        <f>obliczenia!U616</f>
        <v>63061083.552394368</v>
      </c>
      <c r="V208" s="19">
        <f>obliczenia!V616</f>
        <v>67986972.080563381</v>
      </c>
      <c r="W208" s="19">
        <f>obliczenia!W616</f>
        <v>72928957.277746484</v>
      </c>
      <c r="X208" s="19">
        <f>obliczenia!X616</f>
        <v>77883254.474929586</v>
      </c>
      <c r="Y208" s="19">
        <f>obliczenia!Y616</f>
        <v>82795401.23549296</v>
      </c>
      <c r="Z208" s="19">
        <f>obliczenia!Z616</f>
        <v>87658681.207323939</v>
      </c>
      <c r="AA208" s="19">
        <f>obliczenia!AA616</f>
        <v>92466653.186197177</v>
      </c>
      <c r="AB208" s="19">
        <f>obliczenia!AB616</f>
        <v>97157777.918591544</v>
      </c>
      <c r="AC208" s="19">
        <f>obliczenia!AC616</f>
        <v>101721785.60169013</v>
      </c>
      <c r="AD208" s="19">
        <f>obliczenia!AD616</f>
        <v>106148598.48197182</v>
      </c>
      <c r="AE208" s="19">
        <f>obliczenia!AE616</f>
        <v>110427703.63690139</v>
      </c>
      <c r="AF208" s="19">
        <f>obliczenia!AF616</f>
        <v>114548142.94676055</v>
      </c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</row>
    <row r="209" spans="2:50" ht="15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</row>
    <row r="210" spans="2:50" ht="15" x14ac:dyDescent="0.25">
      <c r="B210" s="4" t="s">
        <v>243</v>
      </c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</row>
    <row r="211" spans="2:50" ht="15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</row>
    <row r="212" spans="2:50" ht="30" x14ac:dyDescent="0.25">
      <c r="B212" s="32" t="s">
        <v>134</v>
      </c>
      <c r="C212" s="7" t="str">
        <f>założenia!C17</f>
        <v>Rok n
2015</v>
      </c>
      <c r="D212" s="7" t="str">
        <f>założenia!D17</f>
        <v>Rok n+1
2016</v>
      </c>
      <c r="E212" s="7" t="str">
        <f>założenia!E17</f>
        <v>Rok n+2
2017</v>
      </c>
      <c r="F212" s="7" t="str">
        <f>założenia!F17</f>
        <v>Rok n+3
2018</v>
      </c>
      <c r="G212" s="7" t="str">
        <f>założenia!G17</f>
        <v>Rok n+4
2019</v>
      </c>
      <c r="H212" s="7" t="str">
        <f>założenia!H17</f>
        <v>Rok n+5
2020</v>
      </c>
      <c r="I212" s="7" t="str">
        <f>założenia!I17</f>
        <v>Rok n+6
2021</v>
      </c>
      <c r="J212" s="7" t="str">
        <f>założenia!J17</f>
        <v>Rok n+7
2022</v>
      </c>
      <c r="K212" s="7" t="str">
        <f>założenia!K17</f>
        <v>Rok n+8
2023</v>
      </c>
      <c r="L212" s="7" t="str">
        <f>założenia!L17</f>
        <v>Rok n+9
2024</v>
      </c>
      <c r="M212" s="7" t="str">
        <f>założenia!M17</f>
        <v>Rok n+10
2025</v>
      </c>
      <c r="N212" s="7" t="str">
        <f>założenia!N17</f>
        <v>Rok n+11
2026</v>
      </c>
      <c r="O212" s="7" t="str">
        <f>założenia!O17</f>
        <v>Rok n+12
2027</v>
      </c>
      <c r="P212" s="7" t="str">
        <f>założenia!P17</f>
        <v>Rok n+13
2028</v>
      </c>
      <c r="Q212" s="7" t="str">
        <f>założenia!Q17</f>
        <v>Rok n+14
2029</v>
      </c>
      <c r="R212" s="7" t="str">
        <f>założenia!R17</f>
        <v>Rok n+15
2030</v>
      </c>
      <c r="S212" s="7" t="str">
        <f>założenia!S17</f>
        <v>Rok n+16
2031</v>
      </c>
      <c r="T212" s="7" t="str">
        <f>założenia!T17</f>
        <v>Rok n+17
2032</v>
      </c>
      <c r="U212" s="7" t="str">
        <f>założenia!U17</f>
        <v>Rok n+18
2033</v>
      </c>
      <c r="V212" s="7" t="str">
        <f>założenia!V17</f>
        <v>Rok n+19
2034</v>
      </c>
      <c r="W212" s="7" t="str">
        <f>założenia!W17</f>
        <v>Rok n+20
2035</v>
      </c>
      <c r="X212" s="7" t="str">
        <f>założenia!X17</f>
        <v>Rok n+21
2036</v>
      </c>
      <c r="Y212" s="7" t="str">
        <f>założenia!Y17</f>
        <v>Rok n+22
2037</v>
      </c>
      <c r="Z212" s="7" t="str">
        <f>założenia!Z17</f>
        <v>Rok n+23
2038</v>
      </c>
      <c r="AA212" s="7" t="str">
        <f>założenia!AA17</f>
        <v>Rok n+24
2039</v>
      </c>
      <c r="AB212" s="7" t="str">
        <f>założenia!AB17</f>
        <v>Rok n+25
2040</v>
      </c>
      <c r="AC212" s="7" t="str">
        <f>założenia!AC17</f>
        <v>Rok n+26
2041</v>
      </c>
      <c r="AD212" s="7" t="str">
        <f>założenia!AD17</f>
        <v>Rok n+27
2042</v>
      </c>
      <c r="AE212" s="7" t="str">
        <f>założenia!AE17</f>
        <v>Rok n+28
2043</v>
      </c>
      <c r="AF212" s="7" t="str">
        <f>założenia!AF17</f>
        <v>Rok n+29
2044</v>
      </c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</row>
    <row r="213" spans="2:50" ht="30" x14ac:dyDescent="0.25">
      <c r="B213" s="39" t="s">
        <v>58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</row>
    <row r="214" spans="2:50" ht="15" x14ac:dyDescent="0.25">
      <c r="B214" s="23" t="s">
        <v>59</v>
      </c>
      <c r="C214" s="19">
        <f>obliczenia!C696</f>
        <v>8100</v>
      </c>
      <c r="D214" s="19">
        <f>obliczenia!D696</f>
        <v>8100</v>
      </c>
      <c r="E214" s="19">
        <f>obliczenia!E696</f>
        <v>145091</v>
      </c>
      <c r="F214" s="19">
        <f>obliczenia!F696</f>
        <v>145091</v>
      </c>
      <c r="G214" s="19">
        <f>obliczenia!G696</f>
        <v>145091</v>
      </c>
      <c r="H214" s="19">
        <f>obliczenia!H696</f>
        <v>145091</v>
      </c>
      <c r="I214" s="19">
        <f>obliczenia!I696</f>
        <v>145091</v>
      </c>
      <c r="J214" s="19">
        <f>obliczenia!J696</f>
        <v>145091</v>
      </c>
      <c r="K214" s="19">
        <f>obliczenia!K696</f>
        <v>145091</v>
      </c>
      <c r="L214" s="19">
        <f>obliczenia!L696</f>
        <v>145091</v>
      </c>
      <c r="M214" s="19">
        <f>obliczenia!M696</f>
        <v>145091</v>
      </c>
      <c r="N214" s="19">
        <f>obliczenia!N696</f>
        <v>145091</v>
      </c>
      <c r="O214" s="19">
        <f>obliczenia!O696</f>
        <v>145091</v>
      </c>
      <c r="P214" s="19">
        <f>obliczenia!P696</f>
        <v>145091</v>
      </c>
      <c r="Q214" s="19">
        <f>obliczenia!Q696</f>
        <v>145091</v>
      </c>
      <c r="R214" s="19">
        <f>obliczenia!R696</f>
        <v>145091</v>
      </c>
      <c r="S214" s="19">
        <f>obliczenia!S696</f>
        <v>145091</v>
      </c>
      <c r="T214" s="19">
        <f>obliczenia!T696</f>
        <v>145091</v>
      </c>
      <c r="U214" s="19">
        <f>obliczenia!U696</f>
        <v>145091</v>
      </c>
      <c r="V214" s="19">
        <f>obliczenia!V696</f>
        <v>145091</v>
      </c>
      <c r="W214" s="19">
        <f>obliczenia!W696</f>
        <v>145091</v>
      </c>
      <c r="X214" s="19">
        <f>obliczenia!X696</f>
        <v>145091</v>
      </c>
      <c r="Y214" s="19">
        <f>obliczenia!Y696</f>
        <v>145091</v>
      </c>
      <c r="Z214" s="19">
        <f>obliczenia!Z696</f>
        <v>145091</v>
      </c>
      <c r="AA214" s="19">
        <f>obliczenia!AA696</f>
        <v>145091</v>
      </c>
      <c r="AB214" s="19">
        <f>obliczenia!AB696</f>
        <v>145091</v>
      </c>
      <c r="AC214" s="19">
        <f>obliczenia!AC696</f>
        <v>145091</v>
      </c>
      <c r="AD214" s="19">
        <f>obliczenia!AD696</f>
        <v>145091</v>
      </c>
      <c r="AE214" s="19">
        <f>obliczenia!AE696</f>
        <v>145091</v>
      </c>
      <c r="AF214" s="19">
        <f>obliczenia!AF696</f>
        <v>145090.99999999627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</row>
    <row r="215" spans="2:50" ht="15" x14ac:dyDescent="0.25">
      <c r="B215" s="23" t="s">
        <v>60</v>
      </c>
      <c r="C215" s="19">
        <f>obliczenia!C697</f>
        <v>3199692.8201030931</v>
      </c>
      <c r="D215" s="19">
        <f>obliczenia!D697</f>
        <v>3199730.1051546396</v>
      </c>
      <c r="E215" s="19">
        <f>obliczenia!E697</f>
        <v>3199358.5618041237</v>
      </c>
      <c r="F215" s="19">
        <f>obliczenia!F697</f>
        <v>3199719.6484161853</v>
      </c>
      <c r="G215" s="19">
        <f>obliczenia!G697</f>
        <v>3199703.5367459627</v>
      </c>
      <c r="H215" s="19">
        <f>obliczenia!H697</f>
        <v>3199700.7130078389</v>
      </c>
      <c r="I215" s="19">
        <f>obliczenia!I697</f>
        <v>3199698.7772442237</v>
      </c>
      <c r="J215" s="19">
        <f>obliczenia!J697</f>
        <v>3199697.3509946903</v>
      </c>
      <c r="K215" s="19">
        <f>obliczenia!K697</f>
        <v>3199695.9474328514</v>
      </c>
      <c r="L215" s="19">
        <f>obliczenia!L697</f>
        <v>3199694.8821877749</v>
      </c>
      <c r="M215" s="19">
        <f>obliczenia!M697</f>
        <v>3199693.4949900643</v>
      </c>
      <c r="N215" s="19">
        <f>obliczenia!N697</f>
        <v>3199691.7470910228</v>
      </c>
      <c r="O215" s="19">
        <f>obliczenia!O697</f>
        <v>3199689.6583724581</v>
      </c>
      <c r="P215" s="19">
        <f>obliczenia!P697</f>
        <v>3199687.1944563719</v>
      </c>
      <c r="Q215" s="19">
        <f>obliczenia!Q697</f>
        <v>3199684.7429898097</v>
      </c>
      <c r="R215" s="19">
        <f>obliczenia!R697</f>
        <v>3199682.088383215</v>
      </c>
      <c r="S215" s="19">
        <f>obliczenia!S697</f>
        <v>3199678.8896414503</v>
      </c>
      <c r="T215" s="19">
        <f>obliczenia!T697</f>
        <v>3199675.1411844003</v>
      </c>
      <c r="U215" s="19">
        <f>obliczenia!U697</f>
        <v>3199670.9950076672</v>
      </c>
      <c r="V215" s="19">
        <f>obliczenia!V697</f>
        <v>3199666.1591317989</v>
      </c>
      <c r="W215" s="19">
        <f>obliczenia!W697</f>
        <v>3199660.8795565614</v>
      </c>
      <c r="X215" s="19">
        <f>obliczenia!X697</f>
        <v>3199654.553142908</v>
      </c>
      <c r="Y215" s="19">
        <f>obliczenia!Y697</f>
        <v>3199647.8090515281</v>
      </c>
      <c r="Z215" s="19">
        <f>obliczenia!Z697</f>
        <v>3199640.2772946614</v>
      </c>
      <c r="AA215" s="19">
        <f>obliczenia!AA697</f>
        <v>3199632.1954321084</v>
      </c>
      <c r="AB215" s="19">
        <f>obliczenia!AB697</f>
        <v>3199623.8487722483</v>
      </c>
      <c r="AC215" s="19">
        <f>obliczenia!AC697</f>
        <v>3199614.8992327163</v>
      </c>
      <c r="AD215" s="19">
        <f>obliczenia!AD697</f>
        <v>3199605.8327576243</v>
      </c>
      <c r="AE215" s="19">
        <f>obliczenia!AE697</f>
        <v>3199595.986116075</v>
      </c>
      <c r="AF215" s="19">
        <f>obliczenia!AF697</f>
        <v>3199586.3613293869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</row>
    <row r="216" spans="2:50" s="3" customFormat="1" ht="15" x14ac:dyDescent="0.25">
      <c r="B216" s="8" t="s">
        <v>61</v>
      </c>
      <c r="C216" s="16">
        <f>obliczenia!C698</f>
        <v>3200000</v>
      </c>
      <c r="D216" s="16">
        <f>obliczenia!D698</f>
        <v>3200000</v>
      </c>
      <c r="E216" s="16">
        <f>obliczenia!E698</f>
        <v>3200000</v>
      </c>
      <c r="F216" s="16">
        <f>obliczenia!F698</f>
        <v>3200000</v>
      </c>
      <c r="G216" s="16">
        <f>obliczenia!G698</f>
        <v>3200000</v>
      </c>
      <c r="H216" s="16">
        <f>obliczenia!H698</f>
        <v>3200000</v>
      </c>
      <c r="I216" s="16">
        <f>obliczenia!I698</f>
        <v>3200000</v>
      </c>
      <c r="J216" s="16">
        <f>obliczenia!J698</f>
        <v>3200000</v>
      </c>
      <c r="K216" s="16">
        <f>obliczenia!K698</f>
        <v>3200000</v>
      </c>
      <c r="L216" s="16">
        <f>obliczenia!L698</f>
        <v>3200000</v>
      </c>
      <c r="M216" s="16">
        <f>obliczenia!M698</f>
        <v>3200000</v>
      </c>
      <c r="N216" s="16">
        <f>obliczenia!N698</f>
        <v>3200000</v>
      </c>
      <c r="O216" s="16">
        <f>obliczenia!O698</f>
        <v>3200000</v>
      </c>
      <c r="P216" s="16">
        <f>obliczenia!P698</f>
        <v>3200000</v>
      </c>
      <c r="Q216" s="16">
        <f>obliczenia!Q698</f>
        <v>3200000</v>
      </c>
      <c r="R216" s="16">
        <f>obliczenia!R698</f>
        <v>3200000</v>
      </c>
      <c r="S216" s="16">
        <f>obliczenia!S698</f>
        <v>3200000</v>
      </c>
      <c r="T216" s="16">
        <f>obliczenia!T698</f>
        <v>3200000</v>
      </c>
      <c r="U216" s="16">
        <f>obliczenia!U698</f>
        <v>3200000</v>
      </c>
      <c r="V216" s="16">
        <f>obliczenia!V698</f>
        <v>3200000</v>
      </c>
      <c r="W216" s="16">
        <f>obliczenia!W698</f>
        <v>3200000</v>
      </c>
      <c r="X216" s="16">
        <f>obliczenia!X698</f>
        <v>3200000</v>
      </c>
      <c r="Y216" s="16">
        <f>obliczenia!Y698</f>
        <v>3200000</v>
      </c>
      <c r="Z216" s="16">
        <f>obliczenia!Z698</f>
        <v>3200000</v>
      </c>
      <c r="AA216" s="16">
        <f>obliczenia!AA698</f>
        <v>3200000</v>
      </c>
      <c r="AB216" s="16">
        <f>obliczenia!AB698</f>
        <v>3200000</v>
      </c>
      <c r="AC216" s="16">
        <f>obliczenia!AC698</f>
        <v>3200000</v>
      </c>
      <c r="AD216" s="16">
        <f>obliczenia!AD698</f>
        <v>3200000</v>
      </c>
      <c r="AE216" s="16">
        <f>obliczenia!AE698</f>
        <v>3200000</v>
      </c>
      <c r="AF216" s="16">
        <f>obliczenia!AF698</f>
        <v>3200000</v>
      </c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</row>
    <row r="217" spans="2:50" s="3" customFormat="1" ht="15" x14ac:dyDescent="0.25">
      <c r="B217" s="8" t="s">
        <v>62</v>
      </c>
      <c r="C217" s="16">
        <f>obliczenia!C699</f>
        <v>-511.96649484536465</v>
      </c>
      <c r="D217" s="16">
        <f>obliczenia!D699</f>
        <v>-449.82474226804334</v>
      </c>
      <c r="E217" s="16">
        <f>obliczenia!E699</f>
        <v>-1069.0636597938064</v>
      </c>
      <c r="F217" s="16">
        <f>obliczenia!F699</f>
        <v>-467.25263969071966</v>
      </c>
      <c r="G217" s="16">
        <f>obliczenia!G699</f>
        <v>-494.10542339588574</v>
      </c>
      <c r="H217" s="16">
        <f>obliczenia!H699</f>
        <v>-498.81165360147133</v>
      </c>
      <c r="I217" s="16">
        <f>obliczenia!I699</f>
        <v>-502.03792629405507</v>
      </c>
      <c r="J217" s="16">
        <f>obliczenia!J699</f>
        <v>-504.41500884886773</v>
      </c>
      <c r="K217" s="16">
        <f>obliczenia!K699</f>
        <v>-506.75427858116745</v>
      </c>
      <c r="L217" s="16">
        <f>obliczenia!L699</f>
        <v>-508.52968704123487</v>
      </c>
      <c r="M217" s="16">
        <f>obliczenia!M699</f>
        <v>-510.84168322684127</v>
      </c>
      <c r="N217" s="16">
        <f>obliczenia!N699</f>
        <v>-513.75484829532797</v>
      </c>
      <c r="O217" s="16">
        <f>obliczenia!O699</f>
        <v>-517.23604590327886</v>
      </c>
      <c r="P217" s="16">
        <f>obliczenia!P699</f>
        <v>-521.34257271434035</v>
      </c>
      <c r="Q217" s="16">
        <f>obliczenia!Q699</f>
        <v>-525.4283503173574</v>
      </c>
      <c r="R217" s="16">
        <f>obliczenia!R699</f>
        <v>-529.85269464169687</v>
      </c>
      <c r="S217" s="16">
        <f>obliczenia!S699</f>
        <v>-535.1839309164061</v>
      </c>
      <c r="T217" s="16">
        <f>obliczenia!T699</f>
        <v>-541.43135933259327</v>
      </c>
      <c r="U217" s="16">
        <f>obliczenia!U699</f>
        <v>-548.34165388873225</v>
      </c>
      <c r="V217" s="16">
        <f>obliczenia!V699</f>
        <v>-556.40144700177188</v>
      </c>
      <c r="W217" s="16">
        <f>obliczenia!W699</f>
        <v>-565.20073906419566</v>
      </c>
      <c r="X217" s="16">
        <f>obliczenia!X699</f>
        <v>-575.7447618198421</v>
      </c>
      <c r="Y217" s="16">
        <f>obliczenia!Y699</f>
        <v>-586.98491411987197</v>
      </c>
      <c r="Z217" s="16">
        <f>obliczenia!Z699</f>
        <v>-599.5378422306967</v>
      </c>
      <c r="AA217" s="16">
        <f>obliczenia!AA699</f>
        <v>-613.00761315334967</v>
      </c>
      <c r="AB217" s="16">
        <f>obliczenia!AB699</f>
        <v>-626.91871291959978</v>
      </c>
      <c r="AC217" s="16">
        <f>obliczenia!AC699</f>
        <v>-641.83461213907867</v>
      </c>
      <c r="AD217" s="16">
        <f>obliczenia!AD699</f>
        <v>-656.94540395936929</v>
      </c>
      <c r="AE217" s="16">
        <f>obliczenia!AE699</f>
        <v>-673.35647320840508</v>
      </c>
      <c r="AF217" s="16">
        <f>obliczenia!AF699</f>
        <v>-689.39778435511107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</row>
    <row r="218" spans="2:50" s="3" customFormat="1" ht="15" x14ac:dyDescent="0.25">
      <c r="B218" s="8" t="s">
        <v>63</v>
      </c>
      <c r="C218" s="16">
        <f>obliczenia!C700</f>
        <v>-819.14639175258344</v>
      </c>
      <c r="D218" s="16">
        <f>obliczenia!D700</f>
        <v>-719.71958762886061</v>
      </c>
      <c r="E218" s="16">
        <f>obliczenia!E700</f>
        <v>-1710.5018556700961</v>
      </c>
      <c r="F218" s="16">
        <f>obliczenia!F700</f>
        <v>-747.60422350515728</v>
      </c>
      <c r="G218" s="16">
        <f>obliczenia!G700</f>
        <v>-790.56867743340263</v>
      </c>
      <c r="H218" s="16">
        <f>obliczenia!H700</f>
        <v>-798.09864576236578</v>
      </c>
      <c r="I218" s="16">
        <f>obliczenia!I700</f>
        <v>-803.26068207049684</v>
      </c>
      <c r="J218" s="16">
        <f>obliczenia!J700</f>
        <v>-807.06401415818254</v>
      </c>
      <c r="K218" s="16">
        <f>obliczenia!K700</f>
        <v>-810.80684572986502</v>
      </c>
      <c r="L218" s="16">
        <f>obliczenia!L700</f>
        <v>-813.64749926597869</v>
      </c>
      <c r="M218" s="16">
        <f>obliczenia!M700</f>
        <v>-817.34669316295185</v>
      </c>
      <c r="N218" s="16">
        <f>obliczenia!N700</f>
        <v>-822.00775727251312</v>
      </c>
      <c r="O218" s="16">
        <f>obliczenia!O700</f>
        <v>-827.577673445252</v>
      </c>
      <c r="P218" s="16">
        <f>obliczenia!P700</f>
        <v>-834.14811634294165</v>
      </c>
      <c r="Q218" s="16">
        <f>obliczenia!Q700</f>
        <v>-840.68536050776311</v>
      </c>
      <c r="R218" s="16">
        <f>obliczenia!R700</f>
        <v>-847.76431142672664</v>
      </c>
      <c r="S218" s="16">
        <f>obliczenia!S700</f>
        <v>-856.29428946625558</v>
      </c>
      <c r="T218" s="16">
        <f>obliczenia!T700</f>
        <v>-866.29017493214633</v>
      </c>
      <c r="U218" s="16">
        <f>obliczenia!U700</f>
        <v>-877.34664622198034</v>
      </c>
      <c r="V218" s="16">
        <f>obliczenia!V700</f>
        <v>-890.24231520280591</v>
      </c>
      <c r="W218" s="16">
        <f>obliczenia!W700</f>
        <v>-904.3211825027247</v>
      </c>
      <c r="X218" s="16">
        <f>obliczenia!X700</f>
        <v>-921.19161891176191</v>
      </c>
      <c r="Y218" s="16">
        <f>obliczenia!Y700</f>
        <v>-939.17586259178643</v>
      </c>
      <c r="Z218" s="16">
        <f>obliczenia!Z700</f>
        <v>-959.26054756909434</v>
      </c>
      <c r="AA218" s="16">
        <f>obliczenia!AA700</f>
        <v>-980.81218104538857</v>
      </c>
      <c r="AB218" s="16">
        <f>obliczenia!AB700</f>
        <v>-1003.0699406713393</v>
      </c>
      <c r="AC218" s="16">
        <f>obliczenia!AC700</f>
        <v>-1026.9353794225171</v>
      </c>
      <c r="AD218" s="16">
        <f>obliczenia!AD700</f>
        <v>-1051.1126463350083</v>
      </c>
      <c r="AE218" s="16">
        <f>obliczenia!AE700</f>
        <v>-1077.3703571334627</v>
      </c>
      <c r="AF218" s="16">
        <f>obliczenia!AF700</f>
        <v>-1103.036454968169</v>
      </c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</row>
    <row r="219" spans="2:50" s="3" customFormat="1" ht="45" x14ac:dyDescent="0.25">
      <c r="B219" s="8" t="s">
        <v>64</v>
      </c>
      <c r="C219" s="16">
        <f>obliczenia!C701</f>
        <v>1023.9329896907293</v>
      </c>
      <c r="D219" s="16">
        <f>obliczenia!D701</f>
        <v>899.64948453608667</v>
      </c>
      <c r="E219" s="16">
        <f>obliczenia!E701</f>
        <v>2138.1273195876129</v>
      </c>
      <c r="F219" s="16">
        <f>obliczenia!F701</f>
        <v>934.50527938143932</v>
      </c>
      <c r="G219" s="16">
        <f>obliczenia!G701</f>
        <v>988.21084679177147</v>
      </c>
      <c r="H219" s="16">
        <f>obliczenia!H701</f>
        <v>997.62330720294267</v>
      </c>
      <c r="I219" s="16">
        <f>obliczenia!I701</f>
        <v>1004.0758525881101</v>
      </c>
      <c r="J219" s="16">
        <f>obliczenia!J701</f>
        <v>1008.8300176977355</v>
      </c>
      <c r="K219" s="16">
        <f>obliczenia!K701</f>
        <v>1013.5085571623349</v>
      </c>
      <c r="L219" s="16">
        <f>obliczenia!L701</f>
        <v>1017.0593740824697</v>
      </c>
      <c r="M219" s="16">
        <f>obliczenia!M701</f>
        <v>1021.6833664536825</v>
      </c>
      <c r="N219" s="16">
        <f>obliczenia!N701</f>
        <v>1027.5096965906559</v>
      </c>
      <c r="O219" s="16">
        <f>obliczenia!O701</f>
        <v>1034.4720918065577</v>
      </c>
      <c r="P219" s="16">
        <f>obliczenia!P701</f>
        <v>1042.6851454286807</v>
      </c>
      <c r="Q219" s="16">
        <f>obliczenia!Q701</f>
        <v>1050.8567006347148</v>
      </c>
      <c r="R219" s="16">
        <f>obliczenia!R701</f>
        <v>1059.7053892833937</v>
      </c>
      <c r="S219" s="16">
        <f>obliczenia!S701</f>
        <v>1070.3678618328122</v>
      </c>
      <c r="T219" s="16">
        <f>obliczenia!T701</f>
        <v>1082.8627186651865</v>
      </c>
      <c r="U219" s="16">
        <f>obliczenia!U701</f>
        <v>1096.6833077774645</v>
      </c>
      <c r="V219" s="16">
        <f>obliczenia!V701</f>
        <v>1112.8028940035438</v>
      </c>
      <c r="W219" s="16">
        <f>obliczenia!W701</f>
        <v>1130.4014781283913</v>
      </c>
      <c r="X219" s="16">
        <f>obliczenia!X701</f>
        <v>1151.4895236396842</v>
      </c>
      <c r="Y219" s="16">
        <f>obliczenia!Y701</f>
        <v>1173.9698282397439</v>
      </c>
      <c r="Z219" s="16">
        <f>obliczenia!Z701</f>
        <v>1199.0756844613934</v>
      </c>
      <c r="AA219" s="16">
        <f>obliczenia!AA701</f>
        <v>1226.0152263066993</v>
      </c>
      <c r="AB219" s="16">
        <f>obliczenia!AB701</f>
        <v>1253.8374258391996</v>
      </c>
      <c r="AC219" s="16">
        <f>obliczenia!AC701</f>
        <v>1283.6692242781573</v>
      </c>
      <c r="AD219" s="16">
        <f>obliczenia!AD701</f>
        <v>1313.8908079187386</v>
      </c>
      <c r="AE219" s="16">
        <f>obliczenia!AE701</f>
        <v>1346.7129464168102</v>
      </c>
      <c r="AF219" s="16">
        <f>obliczenia!AF701</f>
        <v>1378.7955687102221</v>
      </c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</row>
    <row r="220" spans="2:50" s="3" customFormat="1" ht="15" x14ac:dyDescent="0.25">
      <c r="B220" s="8" t="s">
        <v>65</v>
      </c>
      <c r="C220" s="16">
        <f>obliczenia!C702</f>
        <v>0</v>
      </c>
      <c r="D220" s="16">
        <f>obliczenia!D702</f>
        <v>0</v>
      </c>
      <c r="E220" s="16">
        <f>obliczenia!E702</f>
        <v>0</v>
      </c>
      <c r="F220" s="16">
        <f>obliczenia!F702</f>
        <v>0</v>
      </c>
      <c r="G220" s="16">
        <f>obliczenia!G702</f>
        <v>0</v>
      </c>
      <c r="H220" s="16">
        <f>obliczenia!H702</f>
        <v>0</v>
      </c>
      <c r="I220" s="16">
        <f>obliczenia!I702</f>
        <v>0</v>
      </c>
      <c r="J220" s="16">
        <f>obliczenia!J702</f>
        <v>0</v>
      </c>
      <c r="K220" s="16">
        <f>obliczenia!K702</f>
        <v>0</v>
      </c>
      <c r="L220" s="16">
        <f>obliczenia!L702</f>
        <v>0</v>
      </c>
      <c r="M220" s="16">
        <f>obliczenia!M702</f>
        <v>0</v>
      </c>
      <c r="N220" s="16">
        <f>obliczenia!N702</f>
        <v>0</v>
      </c>
      <c r="O220" s="16">
        <f>obliczenia!O702</f>
        <v>0</v>
      </c>
      <c r="P220" s="16">
        <f>obliczenia!P702</f>
        <v>0</v>
      </c>
      <c r="Q220" s="16">
        <f>obliczenia!Q702</f>
        <v>0</v>
      </c>
      <c r="R220" s="16">
        <f>obliczenia!R702</f>
        <v>0</v>
      </c>
      <c r="S220" s="16">
        <f>obliczenia!S702</f>
        <v>0</v>
      </c>
      <c r="T220" s="16">
        <f>obliczenia!T702</f>
        <v>0</v>
      </c>
      <c r="U220" s="16">
        <f>obliczenia!U702</f>
        <v>0</v>
      </c>
      <c r="V220" s="16">
        <f>obliczenia!V702</f>
        <v>0</v>
      </c>
      <c r="W220" s="16">
        <f>obliczenia!W702</f>
        <v>0</v>
      </c>
      <c r="X220" s="16">
        <f>obliczenia!X702</f>
        <v>0</v>
      </c>
      <c r="Y220" s="16">
        <f>obliczenia!Y702</f>
        <v>0</v>
      </c>
      <c r="Z220" s="16">
        <f>obliczenia!Z702</f>
        <v>0</v>
      </c>
      <c r="AA220" s="16">
        <f>obliczenia!AA702</f>
        <v>0</v>
      </c>
      <c r="AB220" s="16">
        <f>obliczenia!AB702</f>
        <v>0</v>
      </c>
      <c r="AC220" s="16">
        <f>obliczenia!AC702</f>
        <v>0</v>
      </c>
      <c r="AD220" s="16">
        <f>obliczenia!AD702</f>
        <v>0</v>
      </c>
      <c r="AE220" s="16">
        <f>obliczenia!AE702</f>
        <v>0</v>
      </c>
      <c r="AF220" s="16">
        <f>obliczenia!AF702</f>
        <v>0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</row>
    <row r="221" spans="2:50" ht="30" x14ac:dyDescent="0.25">
      <c r="B221" s="23" t="s">
        <v>66</v>
      </c>
      <c r="C221" s="19">
        <f>obliczenia!C703</f>
        <v>3207792.8201030931</v>
      </c>
      <c r="D221" s="19">
        <f>obliczenia!D703</f>
        <v>3207830.1051546396</v>
      </c>
      <c r="E221" s="19">
        <f>obliczenia!E703</f>
        <v>3344449.5618041237</v>
      </c>
      <c r="F221" s="19">
        <f>obliczenia!F703</f>
        <v>3344810.6484161853</v>
      </c>
      <c r="G221" s="19">
        <f>obliczenia!G703</f>
        <v>3344794.5367459627</v>
      </c>
      <c r="H221" s="19">
        <f>obliczenia!H703</f>
        <v>3344791.7130078389</v>
      </c>
      <c r="I221" s="19">
        <f>obliczenia!I703</f>
        <v>3344789.7772442237</v>
      </c>
      <c r="J221" s="19">
        <f>obliczenia!J703</f>
        <v>3344788.3509946903</v>
      </c>
      <c r="K221" s="19">
        <f>obliczenia!K703</f>
        <v>3344786.9474328514</v>
      </c>
      <c r="L221" s="19">
        <f>obliczenia!L703</f>
        <v>3344785.8821877749</v>
      </c>
      <c r="M221" s="19">
        <f>obliczenia!M703</f>
        <v>3344784.4949900643</v>
      </c>
      <c r="N221" s="19">
        <f>obliczenia!N703</f>
        <v>3344782.7470910228</v>
      </c>
      <c r="O221" s="19">
        <f>obliczenia!O703</f>
        <v>3344780.6583724581</v>
      </c>
      <c r="P221" s="19">
        <f>obliczenia!P703</f>
        <v>3344778.1944563719</v>
      </c>
      <c r="Q221" s="19">
        <f>obliczenia!Q703</f>
        <v>3344775.7429898097</v>
      </c>
      <c r="R221" s="19">
        <f>obliczenia!R703</f>
        <v>3344773.088383215</v>
      </c>
      <c r="S221" s="19">
        <f>obliczenia!S703</f>
        <v>3344769.8896414503</v>
      </c>
      <c r="T221" s="19">
        <f>obliczenia!T703</f>
        <v>3344766.1411844003</v>
      </c>
      <c r="U221" s="19">
        <f>obliczenia!U703</f>
        <v>3344761.9950076672</v>
      </c>
      <c r="V221" s="19">
        <f>obliczenia!V703</f>
        <v>3344757.1591317989</v>
      </c>
      <c r="W221" s="19">
        <f>obliczenia!W703</f>
        <v>3344751.8795565614</v>
      </c>
      <c r="X221" s="19">
        <f>obliczenia!X703</f>
        <v>3344745.553142908</v>
      </c>
      <c r="Y221" s="19">
        <f>obliczenia!Y703</f>
        <v>3344738.8090515281</v>
      </c>
      <c r="Z221" s="19">
        <f>obliczenia!Z703</f>
        <v>3344731.2772946614</v>
      </c>
      <c r="AA221" s="19">
        <f>obliczenia!AA703</f>
        <v>3344723.1954321084</v>
      </c>
      <c r="AB221" s="19">
        <f>obliczenia!AB703</f>
        <v>3344714.8487722483</v>
      </c>
      <c r="AC221" s="19">
        <f>obliczenia!AC703</f>
        <v>3344705.8992327163</v>
      </c>
      <c r="AD221" s="19">
        <f>obliczenia!AD703</f>
        <v>3344696.8327576243</v>
      </c>
      <c r="AE221" s="19">
        <f>obliczenia!AE703</f>
        <v>3344686.986116075</v>
      </c>
      <c r="AF221" s="19">
        <f>obliczenia!AF703</f>
        <v>3344677.3613293832</v>
      </c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</row>
    <row r="222" spans="2:50" ht="30" x14ac:dyDescent="0.25">
      <c r="B222" s="24" t="s">
        <v>67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</row>
    <row r="223" spans="2:50" ht="15" x14ac:dyDescent="0.25">
      <c r="B223" s="23" t="s">
        <v>68</v>
      </c>
      <c r="C223" s="19">
        <f>obliczenia!C705</f>
        <v>0</v>
      </c>
      <c r="D223" s="19">
        <f>obliczenia!D705</f>
        <v>0</v>
      </c>
      <c r="E223" s="19">
        <f>obliczenia!E705</f>
        <v>0</v>
      </c>
      <c r="F223" s="19">
        <f>obliczenia!F705</f>
        <v>0</v>
      </c>
      <c r="G223" s="19">
        <f>obliczenia!G705</f>
        <v>0</v>
      </c>
      <c r="H223" s="19">
        <f>obliczenia!H705</f>
        <v>0</v>
      </c>
      <c r="I223" s="19">
        <f>obliczenia!I705</f>
        <v>0</v>
      </c>
      <c r="J223" s="19">
        <f>obliczenia!J705</f>
        <v>0</v>
      </c>
      <c r="K223" s="19">
        <f>obliczenia!K705</f>
        <v>0</v>
      </c>
      <c r="L223" s="19">
        <f>obliczenia!L705</f>
        <v>0</v>
      </c>
      <c r="M223" s="19">
        <f>obliczenia!M705</f>
        <v>0</v>
      </c>
      <c r="N223" s="19">
        <f>obliczenia!N705</f>
        <v>0</v>
      </c>
      <c r="O223" s="19">
        <f>obliczenia!O705</f>
        <v>0</v>
      </c>
      <c r="P223" s="19">
        <f>obliczenia!P705</f>
        <v>0</v>
      </c>
      <c r="Q223" s="19">
        <f>obliczenia!Q705</f>
        <v>0</v>
      </c>
      <c r="R223" s="19">
        <f>obliczenia!R705</f>
        <v>0</v>
      </c>
      <c r="S223" s="19">
        <f>obliczenia!S705</f>
        <v>0</v>
      </c>
      <c r="T223" s="19">
        <f>obliczenia!T705</f>
        <v>0</v>
      </c>
      <c r="U223" s="19">
        <f>obliczenia!U705</f>
        <v>0</v>
      </c>
      <c r="V223" s="19">
        <f>obliczenia!V705</f>
        <v>0</v>
      </c>
      <c r="W223" s="19">
        <f>obliczenia!W705</f>
        <v>0</v>
      </c>
      <c r="X223" s="19">
        <f>obliczenia!X705</f>
        <v>0</v>
      </c>
      <c r="Y223" s="19">
        <f>obliczenia!Y705</f>
        <v>0</v>
      </c>
      <c r="Z223" s="19">
        <f>obliczenia!Z705</f>
        <v>0</v>
      </c>
      <c r="AA223" s="19">
        <f>obliczenia!AA705</f>
        <v>0</v>
      </c>
      <c r="AB223" s="19">
        <f>obliczenia!AB705</f>
        <v>0</v>
      </c>
      <c r="AC223" s="19">
        <f>obliczenia!AC705</f>
        <v>0</v>
      </c>
      <c r="AD223" s="19">
        <f>obliczenia!AD705</f>
        <v>0</v>
      </c>
      <c r="AE223" s="19">
        <f>obliczenia!AE705</f>
        <v>0</v>
      </c>
      <c r="AF223" s="19">
        <f>obliczenia!AF705</f>
        <v>0</v>
      </c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</row>
    <row r="224" spans="2:50" s="3" customFormat="1" ht="15" x14ac:dyDescent="0.25">
      <c r="B224" s="8" t="s">
        <v>69</v>
      </c>
      <c r="C224" s="16">
        <f>obliczenia!C706</f>
        <v>0</v>
      </c>
      <c r="D224" s="16">
        <f>obliczenia!D706</f>
        <v>0</v>
      </c>
      <c r="E224" s="16">
        <f>obliczenia!E706</f>
        <v>0</v>
      </c>
      <c r="F224" s="16">
        <f>obliczenia!F706</f>
        <v>0</v>
      </c>
      <c r="G224" s="16">
        <f>obliczenia!G706</f>
        <v>0</v>
      </c>
      <c r="H224" s="16">
        <f>obliczenia!H706</f>
        <v>0</v>
      </c>
      <c r="I224" s="16">
        <f>obliczenia!I706</f>
        <v>0</v>
      </c>
      <c r="J224" s="16">
        <f>obliczenia!J706</f>
        <v>0</v>
      </c>
      <c r="K224" s="16">
        <f>obliczenia!K706</f>
        <v>0</v>
      </c>
      <c r="L224" s="16">
        <f>obliczenia!L706</f>
        <v>0</v>
      </c>
      <c r="M224" s="16">
        <f>obliczenia!M706</f>
        <v>0</v>
      </c>
      <c r="N224" s="16">
        <f>obliczenia!N706</f>
        <v>0</v>
      </c>
      <c r="O224" s="16">
        <f>obliczenia!O706</f>
        <v>0</v>
      </c>
      <c r="P224" s="16">
        <f>obliczenia!P706</f>
        <v>0</v>
      </c>
      <c r="Q224" s="16">
        <f>obliczenia!Q706</f>
        <v>0</v>
      </c>
      <c r="R224" s="16">
        <f>obliczenia!R706</f>
        <v>0</v>
      </c>
      <c r="S224" s="16">
        <f>obliczenia!S706</f>
        <v>0</v>
      </c>
      <c r="T224" s="16">
        <f>obliczenia!T706</f>
        <v>0</v>
      </c>
      <c r="U224" s="16">
        <f>obliczenia!U706</f>
        <v>0</v>
      </c>
      <c r="V224" s="16">
        <f>obliczenia!V706</f>
        <v>0</v>
      </c>
      <c r="W224" s="16">
        <f>obliczenia!W706</f>
        <v>0</v>
      </c>
      <c r="X224" s="16">
        <f>obliczenia!X706</f>
        <v>0</v>
      </c>
      <c r="Y224" s="16">
        <f>obliczenia!Y706</f>
        <v>0</v>
      </c>
      <c r="Z224" s="16">
        <f>obliczenia!Z706</f>
        <v>0</v>
      </c>
      <c r="AA224" s="16">
        <f>obliczenia!AA706</f>
        <v>0</v>
      </c>
      <c r="AB224" s="16">
        <f>obliczenia!AB706</f>
        <v>0</v>
      </c>
      <c r="AC224" s="16">
        <f>obliczenia!AC706</f>
        <v>0</v>
      </c>
      <c r="AD224" s="16">
        <f>obliczenia!AD706</f>
        <v>0</v>
      </c>
      <c r="AE224" s="16">
        <f>obliczenia!AE706</f>
        <v>0</v>
      </c>
      <c r="AF224" s="16">
        <f>obliczenia!AF706</f>
        <v>0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</row>
    <row r="225" spans="2:50" s="3" customFormat="1" ht="30" x14ac:dyDescent="0.25">
      <c r="B225" s="8" t="s">
        <v>70</v>
      </c>
      <c r="C225" s="16">
        <f>obliczenia!C707</f>
        <v>0</v>
      </c>
      <c r="D225" s="16">
        <f>obliczenia!D707</f>
        <v>0</v>
      </c>
      <c r="E225" s="16">
        <f>obliczenia!E707</f>
        <v>0</v>
      </c>
      <c r="F225" s="16">
        <f>obliczenia!F707</f>
        <v>0</v>
      </c>
      <c r="G225" s="16">
        <f>obliczenia!G707</f>
        <v>0</v>
      </c>
      <c r="H225" s="16">
        <f>obliczenia!H707</f>
        <v>0</v>
      </c>
      <c r="I225" s="16">
        <f>obliczenia!I707</f>
        <v>0</v>
      </c>
      <c r="J225" s="16">
        <f>obliczenia!J707</f>
        <v>0</v>
      </c>
      <c r="K225" s="16">
        <f>obliczenia!K707</f>
        <v>0</v>
      </c>
      <c r="L225" s="16">
        <f>obliczenia!L707</f>
        <v>0</v>
      </c>
      <c r="M225" s="16">
        <f>obliczenia!M707</f>
        <v>0</v>
      </c>
      <c r="N225" s="16">
        <f>obliczenia!N707</f>
        <v>0</v>
      </c>
      <c r="O225" s="16">
        <f>obliczenia!O707</f>
        <v>0</v>
      </c>
      <c r="P225" s="16">
        <f>obliczenia!P707</f>
        <v>0</v>
      </c>
      <c r="Q225" s="16">
        <f>obliczenia!Q707</f>
        <v>0</v>
      </c>
      <c r="R225" s="16">
        <f>obliczenia!R707</f>
        <v>0</v>
      </c>
      <c r="S225" s="16">
        <f>obliczenia!S707</f>
        <v>0</v>
      </c>
      <c r="T225" s="16">
        <f>obliczenia!T707</f>
        <v>0</v>
      </c>
      <c r="U225" s="16">
        <f>obliczenia!U707</f>
        <v>0</v>
      </c>
      <c r="V225" s="16">
        <f>obliczenia!V707</f>
        <v>0</v>
      </c>
      <c r="W225" s="16">
        <f>obliczenia!W707</f>
        <v>0</v>
      </c>
      <c r="X225" s="16">
        <f>obliczenia!X707</f>
        <v>0</v>
      </c>
      <c r="Y225" s="16">
        <f>obliczenia!Y707</f>
        <v>0</v>
      </c>
      <c r="Z225" s="16">
        <f>obliczenia!Z707</f>
        <v>0</v>
      </c>
      <c r="AA225" s="16">
        <f>obliczenia!AA707</f>
        <v>0</v>
      </c>
      <c r="AB225" s="16">
        <f>obliczenia!AB707</f>
        <v>0</v>
      </c>
      <c r="AC225" s="16">
        <f>obliczenia!AC707</f>
        <v>0</v>
      </c>
      <c r="AD225" s="16">
        <f>obliczenia!AD707</f>
        <v>0</v>
      </c>
      <c r="AE225" s="16">
        <f>obliczenia!AE707</f>
        <v>0</v>
      </c>
      <c r="AF225" s="16">
        <f>obliczenia!AF707</f>
        <v>0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</row>
    <row r="226" spans="2:50" s="3" customFormat="1" ht="30" x14ac:dyDescent="0.25">
      <c r="B226" s="8" t="s">
        <v>71</v>
      </c>
      <c r="C226" s="16">
        <f>obliczenia!C708</f>
        <v>0</v>
      </c>
      <c r="D226" s="16">
        <f>obliczenia!D708</f>
        <v>0</v>
      </c>
      <c r="E226" s="16">
        <f>obliczenia!E708</f>
        <v>0</v>
      </c>
      <c r="F226" s="16">
        <f>obliczenia!F708</f>
        <v>0</v>
      </c>
      <c r="G226" s="16">
        <f>obliczenia!G708</f>
        <v>0</v>
      </c>
      <c r="H226" s="16">
        <f>obliczenia!H708</f>
        <v>0</v>
      </c>
      <c r="I226" s="16">
        <f>obliczenia!I708</f>
        <v>0</v>
      </c>
      <c r="J226" s="16">
        <f>obliczenia!J708</f>
        <v>0</v>
      </c>
      <c r="K226" s="16">
        <f>obliczenia!K708</f>
        <v>0</v>
      </c>
      <c r="L226" s="16">
        <f>obliczenia!L708</f>
        <v>0</v>
      </c>
      <c r="M226" s="16">
        <f>obliczenia!M708</f>
        <v>0</v>
      </c>
      <c r="N226" s="16">
        <f>obliczenia!N708</f>
        <v>0</v>
      </c>
      <c r="O226" s="16">
        <f>obliczenia!O708</f>
        <v>0</v>
      </c>
      <c r="P226" s="16">
        <f>obliczenia!P708</f>
        <v>0</v>
      </c>
      <c r="Q226" s="16">
        <f>obliczenia!Q708</f>
        <v>0</v>
      </c>
      <c r="R226" s="16">
        <f>obliczenia!R708</f>
        <v>0</v>
      </c>
      <c r="S226" s="16">
        <f>obliczenia!S708</f>
        <v>0</v>
      </c>
      <c r="T226" s="16">
        <f>obliczenia!T708</f>
        <v>0</v>
      </c>
      <c r="U226" s="16">
        <f>obliczenia!U708</f>
        <v>0</v>
      </c>
      <c r="V226" s="16">
        <f>obliczenia!V708</f>
        <v>0</v>
      </c>
      <c r="W226" s="16">
        <f>obliczenia!W708</f>
        <v>0</v>
      </c>
      <c r="X226" s="16">
        <f>obliczenia!X708</f>
        <v>0</v>
      </c>
      <c r="Y226" s="16">
        <f>obliczenia!Y708</f>
        <v>0</v>
      </c>
      <c r="Z226" s="16">
        <f>obliczenia!Z708</f>
        <v>0</v>
      </c>
      <c r="AA226" s="16">
        <f>obliczenia!AA708</f>
        <v>0</v>
      </c>
      <c r="AB226" s="16">
        <f>obliczenia!AB708</f>
        <v>0</v>
      </c>
      <c r="AC226" s="16">
        <f>obliczenia!AC708</f>
        <v>0</v>
      </c>
      <c r="AD226" s="16">
        <f>obliczenia!AD708</f>
        <v>0</v>
      </c>
      <c r="AE226" s="16">
        <f>obliczenia!AE708</f>
        <v>0</v>
      </c>
      <c r="AF226" s="16">
        <f>obliczenia!AF708</f>
        <v>0</v>
      </c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</row>
    <row r="227" spans="2:50" ht="15" x14ac:dyDescent="0.25">
      <c r="B227" s="23" t="s">
        <v>72</v>
      </c>
      <c r="C227" s="19">
        <f>obliczenia!C709</f>
        <v>3000000</v>
      </c>
      <c r="D227" s="19">
        <f>obliczenia!D709</f>
        <v>3000000</v>
      </c>
      <c r="E227" s="19">
        <f>obliczenia!E709</f>
        <v>3000000</v>
      </c>
      <c r="F227" s="19">
        <f>obliczenia!F709</f>
        <v>3000000</v>
      </c>
      <c r="G227" s="19">
        <f>obliczenia!G709</f>
        <v>3000000</v>
      </c>
      <c r="H227" s="19">
        <f>obliczenia!H709</f>
        <v>3000000</v>
      </c>
      <c r="I227" s="19">
        <f>obliczenia!I709</f>
        <v>3000000</v>
      </c>
      <c r="J227" s="19">
        <f>obliczenia!J709</f>
        <v>3000000</v>
      </c>
      <c r="K227" s="19">
        <f>obliczenia!K709</f>
        <v>3000000</v>
      </c>
      <c r="L227" s="19">
        <f>obliczenia!L709</f>
        <v>3000000</v>
      </c>
      <c r="M227" s="19">
        <f>obliczenia!M709</f>
        <v>3000000</v>
      </c>
      <c r="N227" s="19">
        <f>obliczenia!N709</f>
        <v>3000000</v>
      </c>
      <c r="O227" s="19">
        <f>obliczenia!O709</f>
        <v>3000000</v>
      </c>
      <c r="P227" s="19">
        <f>obliczenia!P709</f>
        <v>3000000</v>
      </c>
      <c r="Q227" s="19">
        <f>obliczenia!Q709</f>
        <v>3000000</v>
      </c>
      <c r="R227" s="19">
        <f>obliczenia!R709</f>
        <v>3000000</v>
      </c>
      <c r="S227" s="19">
        <f>obliczenia!S709</f>
        <v>3000000</v>
      </c>
      <c r="T227" s="19">
        <f>obliczenia!T709</f>
        <v>3000000</v>
      </c>
      <c r="U227" s="19">
        <f>obliczenia!U709</f>
        <v>3000000</v>
      </c>
      <c r="V227" s="19">
        <f>obliczenia!V709</f>
        <v>3000000</v>
      </c>
      <c r="W227" s="19">
        <f>obliczenia!W709</f>
        <v>3000000</v>
      </c>
      <c r="X227" s="19">
        <f>obliczenia!X709</f>
        <v>3000000</v>
      </c>
      <c r="Y227" s="19">
        <f>obliczenia!Y709</f>
        <v>3000000</v>
      </c>
      <c r="Z227" s="19">
        <f>obliczenia!Z709</f>
        <v>3000000</v>
      </c>
      <c r="AA227" s="19">
        <f>obliczenia!AA709</f>
        <v>3000000</v>
      </c>
      <c r="AB227" s="19">
        <f>obliczenia!AB709</f>
        <v>3000000</v>
      </c>
      <c r="AC227" s="19">
        <f>obliczenia!AC709</f>
        <v>3000000</v>
      </c>
      <c r="AD227" s="19">
        <f>obliczenia!AD709</f>
        <v>3000000</v>
      </c>
      <c r="AE227" s="19">
        <f>obliczenia!AE709</f>
        <v>3000000</v>
      </c>
      <c r="AF227" s="19">
        <f>obliczenia!AF709</f>
        <v>3000000</v>
      </c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</row>
    <row r="228" spans="2:50" s="3" customFormat="1" ht="15" x14ac:dyDescent="0.25">
      <c r="B228" s="8" t="s">
        <v>73</v>
      </c>
      <c r="C228" s="16">
        <f>obliczenia!C710</f>
        <v>3000000</v>
      </c>
      <c r="D228" s="16">
        <f>obliczenia!D710</f>
        <v>3000000</v>
      </c>
      <c r="E228" s="16">
        <f>obliczenia!E710</f>
        <v>3000000</v>
      </c>
      <c r="F228" s="16">
        <f>obliczenia!F710</f>
        <v>3000000</v>
      </c>
      <c r="G228" s="16">
        <f>obliczenia!G710</f>
        <v>3000000</v>
      </c>
      <c r="H228" s="16">
        <f>obliczenia!H710</f>
        <v>3000000</v>
      </c>
      <c r="I228" s="16">
        <f>obliczenia!I710</f>
        <v>3000000</v>
      </c>
      <c r="J228" s="16">
        <f>obliczenia!J710</f>
        <v>3000000</v>
      </c>
      <c r="K228" s="16">
        <f>obliczenia!K710</f>
        <v>3000000</v>
      </c>
      <c r="L228" s="16">
        <f>obliczenia!L710</f>
        <v>3000000</v>
      </c>
      <c r="M228" s="16">
        <f>obliczenia!M710</f>
        <v>3000000</v>
      </c>
      <c r="N228" s="16">
        <f>obliczenia!N710</f>
        <v>3000000</v>
      </c>
      <c r="O228" s="16">
        <f>obliczenia!O710</f>
        <v>3000000</v>
      </c>
      <c r="P228" s="16">
        <f>obliczenia!P710</f>
        <v>3000000</v>
      </c>
      <c r="Q228" s="16">
        <f>obliczenia!Q710</f>
        <v>3000000</v>
      </c>
      <c r="R228" s="16">
        <f>obliczenia!R710</f>
        <v>3000000</v>
      </c>
      <c r="S228" s="16">
        <f>obliczenia!S710</f>
        <v>3000000</v>
      </c>
      <c r="T228" s="16">
        <f>obliczenia!T710</f>
        <v>3000000</v>
      </c>
      <c r="U228" s="16">
        <f>obliczenia!U710</f>
        <v>3000000</v>
      </c>
      <c r="V228" s="16">
        <f>obliczenia!V710</f>
        <v>3000000</v>
      </c>
      <c r="W228" s="16">
        <f>obliczenia!W710</f>
        <v>3000000</v>
      </c>
      <c r="X228" s="16">
        <f>obliczenia!X710</f>
        <v>3000000</v>
      </c>
      <c r="Y228" s="16">
        <f>obliczenia!Y710</f>
        <v>3000000</v>
      </c>
      <c r="Z228" s="16">
        <f>obliczenia!Z710</f>
        <v>3000000</v>
      </c>
      <c r="AA228" s="16">
        <f>obliczenia!AA710</f>
        <v>3000000</v>
      </c>
      <c r="AB228" s="16">
        <f>obliczenia!AB710</f>
        <v>3000000</v>
      </c>
      <c r="AC228" s="16">
        <f>obliczenia!AC710</f>
        <v>3000000</v>
      </c>
      <c r="AD228" s="16">
        <f>obliczenia!AD710</f>
        <v>3000000</v>
      </c>
      <c r="AE228" s="16">
        <f>obliczenia!AE710</f>
        <v>3000000</v>
      </c>
      <c r="AF228" s="16">
        <f>obliczenia!AF710</f>
        <v>3000000</v>
      </c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</row>
    <row r="229" spans="2:50" s="3" customFormat="1" ht="30" x14ac:dyDescent="0.25">
      <c r="B229" s="8" t="s">
        <v>74</v>
      </c>
      <c r="C229" s="16">
        <f>obliczenia!C711</f>
        <v>0</v>
      </c>
      <c r="D229" s="16">
        <f>obliczenia!D711</f>
        <v>0</v>
      </c>
      <c r="E229" s="16">
        <f>obliczenia!E711</f>
        <v>0</v>
      </c>
      <c r="F229" s="16">
        <f>obliczenia!F711</f>
        <v>0</v>
      </c>
      <c r="G229" s="16">
        <f>obliczenia!G711</f>
        <v>0</v>
      </c>
      <c r="H229" s="16">
        <f>obliczenia!H711</f>
        <v>0</v>
      </c>
      <c r="I229" s="16">
        <f>obliczenia!I711</f>
        <v>0</v>
      </c>
      <c r="J229" s="16">
        <f>obliczenia!J711</f>
        <v>0</v>
      </c>
      <c r="K229" s="16">
        <f>obliczenia!K711</f>
        <v>0</v>
      </c>
      <c r="L229" s="16">
        <f>obliczenia!L711</f>
        <v>0</v>
      </c>
      <c r="M229" s="16">
        <f>obliczenia!M711</f>
        <v>0</v>
      </c>
      <c r="N229" s="16">
        <f>obliczenia!N711</f>
        <v>0</v>
      </c>
      <c r="O229" s="16">
        <f>obliczenia!O711</f>
        <v>0</v>
      </c>
      <c r="P229" s="16">
        <f>obliczenia!P711</f>
        <v>0</v>
      </c>
      <c r="Q229" s="16">
        <f>obliczenia!Q711</f>
        <v>0</v>
      </c>
      <c r="R229" s="16">
        <f>obliczenia!R711</f>
        <v>0</v>
      </c>
      <c r="S229" s="16">
        <f>obliczenia!S711</f>
        <v>0</v>
      </c>
      <c r="T229" s="16">
        <f>obliczenia!T711</f>
        <v>0</v>
      </c>
      <c r="U229" s="16">
        <f>obliczenia!U711</f>
        <v>0</v>
      </c>
      <c r="V229" s="16">
        <f>obliczenia!V711</f>
        <v>0</v>
      </c>
      <c r="W229" s="16">
        <f>obliczenia!W711</f>
        <v>0</v>
      </c>
      <c r="X229" s="16">
        <f>obliczenia!X711</f>
        <v>0</v>
      </c>
      <c r="Y229" s="16">
        <f>obliczenia!Y711</f>
        <v>0</v>
      </c>
      <c r="Z229" s="16">
        <f>obliczenia!Z711</f>
        <v>0</v>
      </c>
      <c r="AA229" s="16">
        <f>obliczenia!AA711</f>
        <v>0</v>
      </c>
      <c r="AB229" s="16">
        <f>obliczenia!AB711</f>
        <v>0</v>
      </c>
      <c r="AC229" s="16">
        <f>obliczenia!AC711</f>
        <v>0</v>
      </c>
      <c r="AD229" s="16">
        <f>obliczenia!AD711</f>
        <v>0</v>
      </c>
      <c r="AE229" s="16">
        <f>obliczenia!AE711</f>
        <v>0</v>
      </c>
      <c r="AF229" s="16">
        <f>obliczenia!AF711</f>
        <v>0</v>
      </c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</row>
    <row r="230" spans="2:50" ht="30" x14ac:dyDescent="0.25">
      <c r="B230" s="23" t="s">
        <v>75</v>
      </c>
      <c r="C230" s="19">
        <f>obliczenia!C712</f>
        <v>-3000000</v>
      </c>
      <c r="D230" s="19">
        <f>obliczenia!D712</f>
        <v>-3000000</v>
      </c>
      <c r="E230" s="19">
        <f>obliczenia!E712</f>
        <v>-3000000</v>
      </c>
      <c r="F230" s="19">
        <f>obliczenia!F712</f>
        <v>-3000000</v>
      </c>
      <c r="G230" s="19">
        <f>obliczenia!G712</f>
        <v>-3000000</v>
      </c>
      <c r="H230" s="19">
        <f>obliczenia!H712</f>
        <v>-3000000</v>
      </c>
      <c r="I230" s="19">
        <f>obliczenia!I712</f>
        <v>-3000000</v>
      </c>
      <c r="J230" s="19">
        <f>obliczenia!J712</f>
        <v>-3000000</v>
      </c>
      <c r="K230" s="19">
        <f>obliczenia!K712</f>
        <v>-3000000</v>
      </c>
      <c r="L230" s="19">
        <f>obliczenia!L712</f>
        <v>-3000000</v>
      </c>
      <c r="M230" s="19">
        <f>obliczenia!M712</f>
        <v>-3000000</v>
      </c>
      <c r="N230" s="19">
        <f>obliczenia!N712</f>
        <v>-3000000</v>
      </c>
      <c r="O230" s="19">
        <f>obliczenia!O712</f>
        <v>-3000000</v>
      </c>
      <c r="P230" s="19">
        <f>obliczenia!P712</f>
        <v>-3000000</v>
      </c>
      <c r="Q230" s="19">
        <f>obliczenia!Q712</f>
        <v>-3000000</v>
      </c>
      <c r="R230" s="19">
        <f>obliczenia!R712</f>
        <v>-3000000</v>
      </c>
      <c r="S230" s="19">
        <f>obliczenia!S712</f>
        <v>-3000000</v>
      </c>
      <c r="T230" s="19">
        <f>obliczenia!T712</f>
        <v>-3000000</v>
      </c>
      <c r="U230" s="19">
        <f>obliczenia!U712</f>
        <v>-3000000</v>
      </c>
      <c r="V230" s="19">
        <f>obliczenia!V712</f>
        <v>-3000000</v>
      </c>
      <c r="W230" s="19">
        <f>obliczenia!W712</f>
        <v>-3000000</v>
      </c>
      <c r="X230" s="19">
        <f>obliczenia!X712</f>
        <v>-3000000</v>
      </c>
      <c r="Y230" s="19">
        <f>obliczenia!Y712</f>
        <v>-3000000</v>
      </c>
      <c r="Z230" s="19">
        <f>obliczenia!Z712</f>
        <v>-3000000</v>
      </c>
      <c r="AA230" s="19">
        <f>obliczenia!AA712</f>
        <v>-3000000</v>
      </c>
      <c r="AB230" s="19">
        <f>obliczenia!AB712</f>
        <v>-3000000</v>
      </c>
      <c r="AC230" s="19">
        <f>obliczenia!AC712</f>
        <v>-3000000</v>
      </c>
      <c r="AD230" s="19">
        <f>obliczenia!AD712</f>
        <v>-3000000</v>
      </c>
      <c r="AE230" s="19">
        <f>obliczenia!AE712</f>
        <v>-3000000</v>
      </c>
      <c r="AF230" s="19">
        <f>obliczenia!AF712</f>
        <v>-3000000</v>
      </c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</row>
    <row r="231" spans="2:50" ht="30" x14ac:dyDescent="0.25">
      <c r="B231" s="24" t="s">
        <v>76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</row>
    <row r="232" spans="2:50" ht="15" x14ac:dyDescent="0.25">
      <c r="B232" s="23" t="s">
        <v>68</v>
      </c>
      <c r="C232" s="19">
        <f>obliczenia!C714</f>
        <v>0</v>
      </c>
      <c r="D232" s="19">
        <f>obliczenia!D714</f>
        <v>0</v>
      </c>
      <c r="E232" s="19">
        <f>obliczenia!E714</f>
        <v>0</v>
      </c>
      <c r="F232" s="19">
        <f>obliczenia!F714</f>
        <v>0</v>
      </c>
      <c r="G232" s="19">
        <f>obliczenia!G714</f>
        <v>0</v>
      </c>
      <c r="H232" s="19">
        <f>obliczenia!H714</f>
        <v>0</v>
      </c>
      <c r="I232" s="19">
        <f>obliczenia!I714</f>
        <v>0</v>
      </c>
      <c r="J232" s="19">
        <f>obliczenia!J714</f>
        <v>0</v>
      </c>
      <c r="K232" s="19">
        <f>obliczenia!K714</f>
        <v>0</v>
      </c>
      <c r="L232" s="19">
        <f>obliczenia!L714</f>
        <v>0</v>
      </c>
      <c r="M232" s="19">
        <f>obliczenia!M714</f>
        <v>0</v>
      </c>
      <c r="N232" s="19">
        <f>obliczenia!N714</f>
        <v>0</v>
      </c>
      <c r="O232" s="19">
        <f>obliczenia!O714</f>
        <v>0</v>
      </c>
      <c r="P232" s="19">
        <f>obliczenia!P714</f>
        <v>0</v>
      </c>
      <c r="Q232" s="19">
        <f>obliczenia!Q714</f>
        <v>0</v>
      </c>
      <c r="R232" s="19">
        <f>obliczenia!R714</f>
        <v>0</v>
      </c>
      <c r="S232" s="19">
        <f>obliczenia!S714</f>
        <v>0</v>
      </c>
      <c r="T232" s="19">
        <f>obliczenia!T714</f>
        <v>0</v>
      </c>
      <c r="U232" s="19">
        <f>obliczenia!U714</f>
        <v>0</v>
      </c>
      <c r="V232" s="19">
        <f>obliczenia!V714</f>
        <v>0</v>
      </c>
      <c r="W232" s="19">
        <f>obliczenia!W714</f>
        <v>0</v>
      </c>
      <c r="X232" s="19">
        <f>obliczenia!X714</f>
        <v>0</v>
      </c>
      <c r="Y232" s="19">
        <f>obliczenia!Y714</f>
        <v>0</v>
      </c>
      <c r="Z232" s="19">
        <f>obliczenia!Z714</f>
        <v>0</v>
      </c>
      <c r="AA232" s="19">
        <f>obliczenia!AA714</f>
        <v>0</v>
      </c>
      <c r="AB232" s="19">
        <f>obliczenia!AB714</f>
        <v>0</v>
      </c>
      <c r="AC232" s="19">
        <f>obliczenia!AC714</f>
        <v>0</v>
      </c>
      <c r="AD232" s="19">
        <f>obliczenia!AD714</f>
        <v>0</v>
      </c>
      <c r="AE232" s="19">
        <f>obliczenia!AE714</f>
        <v>0</v>
      </c>
      <c r="AF232" s="19">
        <f>obliczenia!AF714</f>
        <v>0</v>
      </c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</row>
    <row r="233" spans="2:50" s="3" customFormat="1" ht="30" x14ac:dyDescent="0.25">
      <c r="B233" s="8" t="s">
        <v>77</v>
      </c>
      <c r="C233" s="16">
        <f>obliczenia!C715</f>
        <v>0</v>
      </c>
      <c r="D233" s="16">
        <f>obliczenia!D715</f>
        <v>0</v>
      </c>
      <c r="E233" s="16">
        <f>obliczenia!E715</f>
        <v>0</v>
      </c>
      <c r="F233" s="16">
        <f>obliczenia!F715</f>
        <v>0</v>
      </c>
      <c r="G233" s="16">
        <f>obliczenia!G715</f>
        <v>0</v>
      </c>
      <c r="H233" s="16">
        <f>obliczenia!H715</f>
        <v>0</v>
      </c>
      <c r="I233" s="16">
        <f>obliczenia!I715</f>
        <v>0</v>
      </c>
      <c r="J233" s="16">
        <f>obliczenia!J715</f>
        <v>0</v>
      </c>
      <c r="K233" s="16">
        <f>obliczenia!K715</f>
        <v>0</v>
      </c>
      <c r="L233" s="16">
        <f>obliczenia!L715</f>
        <v>0</v>
      </c>
      <c r="M233" s="16">
        <f>obliczenia!M715</f>
        <v>0</v>
      </c>
      <c r="N233" s="16">
        <f>obliczenia!N715</f>
        <v>0</v>
      </c>
      <c r="O233" s="16">
        <f>obliczenia!O715</f>
        <v>0</v>
      </c>
      <c r="P233" s="16">
        <f>obliczenia!P715</f>
        <v>0</v>
      </c>
      <c r="Q233" s="16">
        <f>obliczenia!Q715</f>
        <v>0</v>
      </c>
      <c r="R233" s="16">
        <f>obliczenia!R715</f>
        <v>0</v>
      </c>
      <c r="S233" s="16">
        <f>obliczenia!S715</f>
        <v>0</v>
      </c>
      <c r="T233" s="16">
        <f>obliczenia!T715</f>
        <v>0</v>
      </c>
      <c r="U233" s="16">
        <f>obliczenia!U715</f>
        <v>0</v>
      </c>
      <c r="V233" s="16">
        <f>obliczenia!V715</f>
        <v>0</v>
      </c>
      <c r="W233" s="16">
        <f>obliczenia!W715</f>
        <v>0</v>
      </c>
      <c r="X233" s="16">
        <f>obliczenia!X715</f>
        <v>0</v>
      </c>
      <c r="Y233" s="16">
        <f>obliczenia!Y715</f>
        <v>0</v>
      </c>
      <c r="Z233" s="16">
        <f>obliczenia!Z715</f>
        <v>0</v>
      </c>
      <c r="AA233" s="16">
        <f>obliczenia!AA715</f>
        <v>0</v>
      </c>
      <c r="AB233" s="16">
        <f>obliczenia!AB715</f>
        <v>0</v>
      </c>
      <c r="AC233" s="16">
        <f>obliczenia!AC715</f>
        <v>0</v>
      </c>
      <c r="AD233" s="16">
        <f>obliczenia!AD715</f>
        <v>0</v>
      </c>
      <c r="AE233" s="16">
        <f>obliczenia!AE715</f>
        <v>0</v>
      </c>
      <c r="AF233" s="16">
        <f>obliczenia!AF715</f>
        <v>0</v>
      </c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</row>
    <row r="234" spans="2:50" s="3" customFormat="1" ht="15" x14ac:dyDescent="0.25">
      <c r="B234" s="8" t="s">
        <v>78</v>
      </c>
      <c r="C234" s="16">
        <f>obliczenia!C716</f>
        <v>0</v>
      </c>
      <c r="D234" s="16">
        <f>obliczenia!D716</f>
        <v>0</v>
      </c>
      <c r="E234" s="16">
        <f>obliczenia!E716</f>
        <v>0</v>
      </c>
      <c r="F234" s="16">
        <f>obliczenia!F716</f>
        <v>0</v>
      </c>
      <c r="G234" s="16">
        <f>obliczenia!G716</f>
        <v>0</v>
      </c>
      <c r="H234" s="16">
        <f>obliczenia!H716</f>
        <v>0</v>
      </c>
      <c r="I234" s="16">
        <f>obliczenia!I716</f>
        <v>0</v>
      </c>
      <c r="J234" s="16">
        <f>obliczenia!J716</f>
        <v>0</v>
      </c>
      <c r="K234" s="16">
        <f>obliczenia!K716</f>
        <v>0</v>
      </c>
      <c r="L234" s="16">
        <f>obliczenia!L716</f>
        <v>0</v>
      </c>
      <c r="M234" s="16">
        <f>obliczenia!M716</f>
        <v>0</v>
      </c>
      <c r="N234" s="16">
        <f>obliczenia!N716</f>
        <v>0</v>
      </c>
      <c r="O234" s="16">
        <f>obliczenia!O716</f>
        <v>0</v>
      </c>
      <c r="P234" s="16">
        <f>obliczenia!P716</f>
        <v>0</v>
      </c>
      <c r="Q234" s="16">
        <f>obliczenia!Q716</f>
        <v>0</v>
      </c>
      <c r="R234" s="16">
        <f>obliczenia!R716</f>
        <v>0</v>
      </c>
      <c r="S234" s="16">
        <f>obliczenia!S716</f>
        <v>0</v>
      </c>
      <c r="T234" s="16">
        <f>obliczenia!T716</f>
        <v>0</v>
      </c>
      <c r="U234" s="16">
        <f>obliczenia!U716</f>
        <v>0</v>
      </c>
      <c r="V234" s="16">
        <f>obliczenia!V716</f>
        <v>0</v>
      </c>
      <c r="W234" s="16">
        <f>obliczenia!W716</f>
        <v>0</v>
      </c>
      <c r="X234" s="16">
        <f>obliczenia!X716</f>
        <v>0</v>
      </c>
      <c r="Y234" s="16">
        <f>obliczenia!Y716</f>
        <v>0</v>
      </c>
      <c r="Z234" s="16">
        <f>obliczenia!Z716</f>
        <v>0</v>
      </c>
      <c r="AA234" s="16">
        <f>obliczenia!AA716</f>
        <v>0</v>
      </c>
      <c r="AB234" s="16">
        <f>obliczenia!AB716</f>
        <v>0</v>
      </c>
      <c r="AC234" s="16">
        <f>obliczenia!AC716</f>
        <v>0</v>
      </c>
      <c r="AD234" s="16">
        <f>obliczenia!AD716</f>
        <v>0</v>
      </c>
      <c r="AE234" s="16">
        <f>obliczenia!AE716</f>
        <v>0</v>
      </c>
      <c r="AF234" s="16">
        <f>obliczenia!AF716</f>
        <v>0</v>
      </c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</row>
    <row r="235" spans="2:50" s="3" customFormat="1" ht="30" x14ac:dyDescent="0.25">
      <c r="B235" s="8" t="s">
        <v>79</v>
      </c>
      <c r="C235" s="16">
        <f>obliczenia!C717</f>
        <v>0</v>
      </c>
      <c r="D235" s="16">
        <f>obliczenia!D717</f>
        <v>0</v>
      </c>
      <c r="E235" s="16">
        <f>obliczenia!E717</f>
        <v>0</v>
      </c>
      <c r="F235" s="16">
        <f>obliczenia!F717</f>
        <v>0</v>
      </c>
      <c r="G235" s="16">
        <f>obliczenia!G717</f>
        <v>0</v>
      </c>
      <c r="H235" s="16">
        <f>obliczenia!H717</f>
        <v>0</v>
      </c>
      <c r="I235" s="16">
        <f>obliczenia!I717</f>
        <v>0</v>
      </c>
      <c r="J235" s="16">
        <f>obliczenia!J717</f>
        <v>0</v>
      </c>
      <c r="K235" s="16">
        <f>obliczenia!K717</f>
        <v>0</v>
      </c>
      <c r="L235" s="16">
        <f>obliczenia!L717</f>
        <v>0</v>
      </c>
      <c r="M235" s="16">
        <f>obliczenia!M717</f>
        <v>0</v>
      </c>
      <c r="N235" s="16">
        <f>obliczenia!N717</f>
        <v>0</v>
      </c>
      <c r="O235" s="16">
        <f>obliczenia!O717</f>
        <v>0</v>
      </c>
      <c r="P235" s="16">
        <f>obliczenia!P717</f>
        <v>0</v>
      </c>
      <c r="Q235" s="16">
        <f>obliczenia!Q717</f>
        <v>0</v>
      </c>
      <c r="R235" s="16">
        <f>obliczenia!R717</f>
        <v>0</v>
      </c>
      <c r="S235" s="16">
        <f>obliczenia!S717</f>
        <v>0</v>
      </c>
      <c r="T235" s="16">
        <f>obliczenia!T717</f>
        <v>0</v>
      </c>
      <c r="U235" s="16">
        <f>obliczenia!U717</f>
        <v>0</v>
      </c>
      <c r="V235" s="16">
        <f>obliczenia!V717</f>
        <v>0</v>
      </c>
      <c r="W235" s="16">
        <f>obliczenia!W717</f>
        <v>0</v>
      </c>
      <c r="X235" s="16">
        <f>obliczenia!X717</f>
        <v>0</v>
      </c>
      <c r="Y235" s="16">
        <f>obliczenia!Y717</f>
        <v>0</v>
      </c>
      <c r="Z235" s="16">
        <f>obliczenia!Z717</f>
        <v>0</v>
      </c>
      <c r="AA235" s="16">
        <f>obliczenia!AA717</f>
        <v>0</v>
      </c>
      <c r="AB235" s="16">
        <f>obliczenia!AB717</f>
        <v>0</v>
      </c>
      <c r="AC235" s="16">
        <f>obliczenia!AC717</f>
        <v>0</v>
      </c>
      <c r="AD235" s="16">
        <f>obliczenia!AD717</f>
        <v>0</v>
      </c>
      <c r="AE235" s="16">
        <f>obliczenia!AE717</f>
        <v>0</v>
      </c>
      <c r="AF235" s="16">
        <f>obliczenia!AF717</f>
        <v>0</v>
      </c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</row>
    <row r="236" spans="2:50" s="3" customFormat="1" ht="15" x14ac:dyDescent="0.25">
      <c r="B236" s="8" t="s">
        <v>121</v>
      </c>
      <c r="C236" s="16">
        <f>obliczenia!C718</f>
        <v>0</v>
      </c>
      <c r="D236" s="16">
        <f>obliczenia!D718</f>
        <v>0</v>
      </c>
      <c r="E236" s="16">
        <f>obliczenia!E718</f>
        <v>0</v>
      </c>
      <c r="F236" s="16">
        <f>obliczenia!F718</f>
        <v>0</v>
      </c>
      <c r="G236" s="16">
        <f>obliczenia!G718</f>
        <v>0</v>
      </c>
      <c r="H236" s="16">
        <f>obliczenia!H718</f>
        <v>0</v>
      </c>
      <c r="I236" s="16">
        <f>obliczenia!I718</f>
        <v>0</v>
      </c>
      <c r="J236" s="16">
        <f>obliczenia!J718</f>
        <v>0</v>
      </c>
      <c r="K236" s="16">
        <f>obliczenia!K718</f>
        <v>0</v>
      </c>
      <c r="L236" s="16">
        <f>obliczenia!L718</f>
        <v>0</v>
      </c>
      <c r="M236" s="16">
        <f>obliczenia!M718</f>
        <v>0</v>
      </c>
      <c r="N236" s="16">
        <f>obliczenia!N718</f>
        <v>0</v>
      </c>
      <c r="O236" s="16">
        <f>obliczenia!O718</f>
        <v>0</v>
      </c>
      <c r="P236" s="16">
        <f>obliczenia!P718</f>
        <v>0</v>
      </c>
      <c r="Q236" s="16">
        <f>obliczenia!Q718</f>
        <v>0</v>
      </c>
      <c r="R236" s="16">
        <f>obliczenia!R718</f>
        <v>0</v>
      </c>
      <c r="S236" s="16">
        <f>obliczenia!S718</f>
        <v>0</v>
      </c>
      <c r="T236" s="16">
        <f>obliczenia!T718</f>
        <v>0</v>
      </c>
      <c r="U236" s="16">
        <f>obliczenia!U718</f>
        <v>0</v>
      </c>
      <c r="V236" s="16">
        <f>obliczenia!V718</f>
        <v>0</v>
      </c>
      <c r="W236" s="16">
        <f>obliczenia!W718</f>
        <v>0</v>
      </c>
      <c r="X236" s="16">
        <f>obliczenia!X718</f>
        <v>0</v>
      </c>
      <c r="Y236" s="16">
        <f>obliczenia!Y718</f>
        <v>0</v>
      </c>
      <c r="Z236" s="16">
        <f>obliczenia!Z718</f>
        <v>0</v>
      </c>
      <c r="AA236" s="16">
        <f>obliczenia!AA718</f>
        <v>0</v>
      </c>
      <c r="AB236" s="16">
        <f>obliczenia!AB718</f>
        <v>0</v>
      </c>
      <c r="AC236" s="16">
        <f>obliczenia!AC718</f>
        <v>0</v>
      </c>
      <c r="AD236" s="16">
        <f>obliczenia!AD718</f>
        <v>0</v>
      </c>
      <c r="AE236" s="16">
        <f>obliczenia!AE718</f>
        <v>0</v>
      </c>
      <c r="AF236" s="16">
        <f>obliczenia!AF718</f>
        <v>0</v>
      </c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</row>
    <row r="237" spans="2:50" ht="15" x14ac:dyDescent="0.25">
      <c r="B237" s="23" t="s">
        <v>72</v>
      </c>
      <c r="C237" s="19">
        <f>obliczenia!C719</f>
        <v>0</v>
      </c>
      <c r="D237" s="19">
        <f>obliczenia!D719</f>
        <v>0</v>
      </c>
      <c r="E237" s="19">
        <f>obliczenia!E719</f>
        <v>0</v>
      </c>
      <c r="F237" s="19">
        <f>obliczenia!F719</f>
        <v>0</v>
      </c>
      <c r="G237" s="19">
        <f>obliczenia!G719</f>
        <v>0</v>
      </c>
      <c r="H237" s="19">
        <f>obliczenia!H719</f>
        <v>0</v>
      </c>
      <c r="I237" s="19">
        <f>obliczenia!I719</f>
        <v>0</v>
      </c>
      <c r="J237" s="19">
        <f>obliczenia!J719</f>
        <v>0</v>
      </c>
      <c r="K237" s="19">
        <f>obliczenia!K719</f>
        <v>0</v>
      </c>
      <c r="L237" s="19">
        <f>obliczenia!L719</f>
        <v>0</v>
      </c>
      <c r="M237" s="19">
        <f>obliczenia!M719</f>
        <v>0</v>
      </c>
      <c r="N237" s="19">
        <f>obliczenia!N719</f>
        <v>0</v>
      </c>
      <c r="O237" s="19">
        <f>obliczenia!O719</f>
        <v>0</v>
      </c>
      <c r="P237" s="19">
        <f>obliczenia!P719</f>
        <v>0</v>
      </c>
      <c r="Q237" s="19">
        <f>obliczenia!Q719</f>
        <v>0</v>
      </c>
      <c r="R237" s="19">
        <f>obliczenia!R719</f>
        <v>0</v>
      </c>
      <c r="S237" s="19">
        <f>obliczenia!S719</f>
        <v>0</v>
      </c>
      <c r="T237" s="19">
        <f>obliczenia!T719</f>
        <v>0</v>
      </c>
      <c r="U237" s="19">
        <f>obliczenia!U719</f>
        <v>0</v>
      </c>
      <c r="V237" s="19">
        <f>obliczenia!V719</f>
        <v>0</v>
      </c>
      <c r="W237" s="19">
        <f>obliczenia!W719</f>
        <v>0</v>
      </c>
      <c r="X237" s="19">
        <f>obliczenia!X719</f>
        <v>0</v>
      </c>
      <c r="Y237" s="19">
        <f>obliczenia!Y719</f>
        <v>0</v>
      </c>
      <c r="Z237" s="19">
        <f>obliczenia!Z719</f>
        <v>0</v>
      </c>
      <c r="AA237" s="19">
        <f>obliczenia!AA719</f>
        <v>0</v>
      </c>
      <c r="AB237" s="19">
        <f>obliczenia!AB719</f>
        <v>0</v>
      </c>
      <c r="AC237" s="19">
        <f>obliczenia!AC719</f>
        <v>0</v>
      </c>
      <c r="AD237" s="19">
        <f>obliczenia!AD719</f>
        <v>0</v>
      </c>
      <c r="AE237" s="19">
        <f>obliczenia!AE719</f>
        <v>0</v>
      </c>
      <c r="AF237" s="19">
        <f>obliczenia!AF719</f>
        <v>0</v>
      </c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</row>
    <row r="238" spans="2:50" s="3" customFormat="1" ht="30" x14ac:dyDescent="0.25">
      <c r="B238" s="8" t="s">
        <v>80</v>
      </c>
      <c r="C238" s="16">
        <f>obliczenia!C720</f>
        <v>0</v>
      </c>
      <c r="D238" s="16">
        <f>obliczenia!D720</f>
        <v>0</v>
      </c>
      <c r="E238" s="16">
        <f>obliczenia!E720</f>
        <v>0</v>
      </c>
      <c r="F238" s="16">
        <f>obliczenia!F720</f>
        <v>0</v>
      </c>
      <c r="G238" s="16">
        <f>obliczenia!G720</f>
        <v>0</v>
      </c>
      <c r="H238" s="16">
        <f>obliczenia!H720</f>
        <v>0</v>
      </c>
      <c r="I238" s="16">
        <f>obliczenia!I720</f>
        <v>0</v>
      </c>
      <c r="J238" s="16">
        <f>obliczenia!J720</f>
        <v>0</v>
      </c>
      <c r="K238" s="16">
        <f>obliczenia!K720</f>
        <v>0</v>
      </c>
      <c r="L238" s="16">
        <f>obliczenia!L720</f>
        <v>0</v>
      </c>
      <c r="M238" s="16">
        <f>obliczenia!M720</f>
        <v>0</v>
      </c>
      <c r="N238" s="16">
        <f>obliczenia!N720</f>
        <v>0</v>
      </c>
      <c r="O238" s="16">
        <f>obliczenia!O720</f>
        <v>0</v>
      </c>
      <c r="P238" s="16">
        <f>obliczenia!P720</f>
        <v>0</v>
      </c>
      <c r="Q238" s="16">
        <f>obliczenia!Q720</f>
        <v>0</v>
      </c>
      <c r="R238" s="16">
        <f>obliczenia!R720</f>
        <v>0</v>
      </c>
      <c r="S238" s="16">
        <f>obliczenia!S720</f>
        <v>0</v>
      </c>
      <c r="T238" s="16">
        <f>obliczenia!T720</f>
        <v>0</v>
      </c>
      <c r="U238" s="16">
        <f>obliczenia!U720</f>
        <v>0</v>
      </c>
      <c r="V238" s="16">
        <f>obliczenia!V720</f>
        <v>0</v>
      </c>
      <c r="W238" s="16">
        <f>obliczenia!W720</f>
        <v>0</v>
      </c>
      <c r="X238" s="16">
        <f>obliczenia!X720</f>
        <v>0</v>
      </c>
      <c r="Y238" s="16">
        <f>obliczenia!Y720</f>
        <v>0</v>
      </c>
      <c r="Z238" s="16">
        <f>obliczenia!Z720</f>
        <v>0</v>
      </c>
      <c r="AA238" s="16">
        <f>obliczenia!AA720</f>
        <v>0</v>
      </c>
      <c r="AB238" s="16">
        <f>obliczenia!AB720</f>
        <v>0</v>
      </c>
      <c r="AC238" s="16">
        <f>obliczenia!AC720</f>
        <v>0</v>
      </c>
      <c r="AD238" s="16">
        <f>obliczenia!AD720</f>
        <v>0</v>
      </c>
      <c r="AE238" s="16">
        <f>obliczenia!AE720</f>
        <v>0</v>
      </c>
      <c r="AF238" s="16">
        <f>obliczenia!AF720</f>
        <v>0</v>
      </c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</row>
    <row r="239" spans="2:50" s="3" customFormat="1" ht="30" x14ac:dyDescent="0.25">
      <c r="B239" s="8" t="s">
        <v>81</v>
      </c>
      <c r="C239" s="16">
        <f>obliczenia!C721</f>
        <v>0</v>
      </c>
      <c r="D239" s="16">
        <f>obliczenia!D721</f>
        <v>0</v>
      </c>
      <c r="E239" s="16">
        <f>obliczenia!E721</f>
        <v>0</v>
      </c>
      <c r="F239" s="16">
        <f>obliczenia!F721</f>
        <v>0</v>
      </c>
      <c r="G239" s="16">
        <f>obliczenia!G721</f>
        <v>0</v>
      </c>
      <c r="H239" s="16">
        <f>obliczenia!H721</f>
        <v>0</v>
      </c>
      <c r="I239" s="16">
        <f>obliczenia!I721</f>
        <v>0</v>
      </c>
      <c r="J239" s="16">
        <f>obliczenia!J721</f>
        <v>0</v>
      </c>
      <c r="K239" s="16">
        <f>obliczenia!K721</f>
        <v>0</v>
      </c>
      <c r="L239" s="16">
        <f>obliczenia!L721</f>
        <v>0</v>
      </c>
      <c r="M239" s="16">
        <f>obliczenia!M721</f>
        <v>0</v>
      </c>
      <c r="N239" s="16">
        <f>obliczenia!N721</f>
        <v>0</v>
      </c>
      <c r="O239" s="16">
        <f>obliczenia!O721</f>
        <v>0</v>
      </c>
      <c r="P239" s="16">
        <f>obliczenia!P721</f>
        <v>0</v>
      </c>
      <c r="Q239" s="16">
        <f>obliczenia!Q721</f>
        <v>0</v>
      </c>
      <c r="R239" s="16">
        <f>obliczenia!R721</f>
        <v>0</v>
      </c>
      <c r="S239" s="16">
        <f>obliczenia!S721</f>
        <v>0</v>
      </c>
      <c r="T239" s="16">
        <f>obliczenia!T721</f>
        <v>0</v>
      </c>
      <c r="U239" s="16">
        <f>obliczenia!U721</f>
        <v>0</v>
      </c>
      <c r="V239" s="16">
        <f>obliczenia!V721</f>
        <v>0</v>
      </c>
      <c r="W239" s="16">
        <f>obliczenia!W721</f>
        <v>0</v>
      </c>
      <c r="X239" s="16">
        <f>obliczenia!X721</f>
        <v>0</v>
      </c>
      <c r="Y239" s="16">
        <f>obliczenia!Y721</f>
        <v>0</v>
      </c>
      <c r="Z239" s="16">
        <f>obliczenia!Z721</f>
        <v>0</v>
      </c>
      <c r="AA239" s="16">
        <f>obliczenia!AA721</f>
        <v>0</v>
      </c>
      <c r="AB239" s="16">
        <f>obliczenia!AB721</f>
        <v>0</v>
      </c>
      <c r="AC239" s="16">
        <f>obliczenia!AC721</f>
        <v>0</v>
      </c>
      <c r="AD239" s="16">
        <f>obliczenia!AD721</f>
        <v>0</v>
      </c>
      <c r="AE239" s="16">
        <f>obliczenia!AE721</f>
        <v>0</v>
      </c>
      <c r="AF239" s="16">
        <f>obliczenia!AF721</f>
        <v>0</v>
      </c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</row>
    <row r="240" spans="2:50" s="3" customFormat="1" ht="15" x14ac:dyDescent="0.25">
      <c r="B240" s="8" t="s">
        <v>82</v>
      </c>
      <c r="C240" s="16">
        <f>obliczenia!C722</f>
        <v>0</v>
      </c>
      <c r="D240" s="16">
        <f>obliczenia!D722</f>
        <v>0</v>
      </c>
      <c r="E240" s="16">
        <f>obliczenia!E722</f>
        <v>0</v>
      </c>
      <c r="F240" s="16">
        <f>obliczenia!F722</f>
        <v>0</v>
      </c>
      <c r="G240" s="16">
        <f>obliczenia!G722</f>
        <v>0</v>
      </c>
      <c r="H240" s="16">
        <f>obliczenia!H722</f>
        <v>0</v>
      </c>
      <c r="I240" s="16">
        <f>obliczenia!I722</f>
        <v>0</v>
      </c>
      <c r="J240" s="16">
        <f>obliczenia!J722</f>
        <v>0</v>
      </c>
      <c r="K240" s="16">
        <f>obliczenia!K722</f>
        <v>0</v>
      </c>
      <c r="L240" s="16">
        <f>obliczenia!L722</f>
        <v>0</v>
      </c>
      <c r="M240" s="16">
        <f>obliczenia!M722</f>
        <v>0</v>
      </c>
      <c r="N240" s="16">
        <f>obliczenia!N722</f>
        <v>0</v>
      </c>
      <c r="O240" s="16">
        <f>obliczenia!O722</f>
        <v>0</v>
      </c>
      <c r="P240" s="16">
        <f>obliczenia!P722</f>
        <v>0</v>
      </c>
      <c r="Q240" s="16">
        <f>obliczenia!Q722</f>
        <v>0</v>
      </c>
      <c r="R240" s="16">
        <f>obliczenia!R722</f>
        <v>0</v>
      </c>
      <c r="S240" s="16">
        <f>obliczenia!S722</f>
        <v>0</v>
      </c>
      <c r="T240" s="16">
        <f>obliczenia!T722</f>
        <v>0</v>
      </c>
      <c r="U240" s="16">
        <f>obliczenia!U722</f>
        <v>0</v>
      </c>
      <c r="V240" s="16">
        <f>obliczenia!V722</f>
        <v>0</v>
      </c>
      <c r="W240" s="16">
        <f>obliczenia!W722</f>
        <v>0</v>
      </c>
      <c r="X240" s="16">
        <f>obliczenia!X722</f>
        <v>0</v>
      </c>
      <c r="Y240" s="16">
        <f>obliczenia!Y722</f>
        <v>0</v>
      </c>
      <c r="Z240" s="16">
        <f>obliczenia!Z722</f>
        <v>0</v>
      </c>
      <c r="AA240" s="16">
        <f>obliczenia!AA722</f>
        <v>0</v>
      </c>
      <c r="AB240" s="16">
        <f>obliczenia!AB722</f>
        <v>0</v>
      </c>
      <c r="AC240" s="16">
        <f>obliczenia!AC722</f>
        <v>0</v>
      </c>
      <c r="AD240" s="16">
        <f>obliczenia!AD722</f>
        <v>0</v>
      </c>
      <c r="AE240" s="16">
        <f>obliczenia!AE722</f>
        <v>0</v>
      </c>
      <c r="AF240" s="16">
        <f>obliczenia!AF722</f>
        <v>0</v>
      </c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</row>
    <row r="241" spans="2:50" s="3" customFormat="1" ht="30" x14ac:dyDescent="0.25">
      <c r="B241" s="8" t="s">
        <v>83</v>
      </c>
      <c r="C241" s="16">
        <f>obliczenia!C723</f>
        <v>0</v>
      </c>
      <c r="D241" s="16">
        <f>obliczenia!D723</f>
        <v>0</v>
      </c>
      <c r="E241" s="16">
        <f>obliczenia!E723</f>
        <v>0</v>
      </c>
      <c r="F241" s="16">
        <f>obliczenia!F723</f>
        <v>0</v>
      </c>
      <c r="G241" s="16">
        <f>obliczenia!G723</f>
        <v>0</v>
      </c>
      <c r="H241" s="16">
        <f>obliczenia!H723</f>
        <v>0</v>
      </c>
      <c r="I241" s="16">
        <f>obliczenia!I723</f>
        <v>0</v>
      </c>
      <c r="J241" s="16">
        <f>obliczenia!J723</f>
        <v>0</v>
      </c>
      <c r="K241" s="16">
        <f>obliczenia!K723</f>
        <v>0</v>
      </c>
      <c r="L241" s="16">
        <f>obliczenia!L723</f>
        <v>0</v>
      </c>
      <c r="M241" s="16">
        <f>obliczenia!M723</f>
        <v>0</v>
      </c>
      <c r="N241" s="16">
        <f>obliczenia!N723</f>
        <v>0</v>
      </c>
      <c r="O241" s="16">
        <f>obliczenia!O723</f>
        <v>0</v>
      </c>
      <c r="P241" s="16">
        <f>obliczenia!P723</f>
        <v>0</v>
      </c>
      <c r="Q241" s="16">
        <f>obliczenia!Q723</f>
        <v>0</v>
      </c>
      <c r="R241" s="16">
        <f>obliczenia!R723</f>
        <v>0</v>
      </c>
      <c r="S241" s="16">
        <f>obliczenia!S723</f>
        <v>0</v>
      </c>
      <c r="T241" s="16">
        <f>obliczenia!T723</f>
        <v>0</v>
      </c>
      <c r="U241" s="16">
        <f>obliczenia!U723</f>
        <v>0</v>
      </c>
      <c r="V241" s="16">
        <f>obliczenia!V723</f>
        <v>0</v>
      </c>
      <c r="W241" s="16">
        <f>obliczenia!W723</f>
        <v>0</v>
      </c>
      <c r="X241" s="16">
        <f>obliczenia!X723</f>
        <v>0</v>
      </c>
      <c r="Y241" s="16">
        <f>obliczenia!Y723</f>
        <v>0</v>
      </c>
      <c r="Z241" s="16">
        <f>obliczenia!Z723</f>
        <v>0</v>
      </c>
      <c r="AA241" s="16">
        <f>obliczenia!AA723</f>
        <v>0</v>
      </c>
      <c r="AB241" s="16">
        <f>obliczenia!AB723</f>
        <v>0</v>
      </c>
      <c r="AC241" s="16">
        <f>obliczenia!AC723</f>
        <v>0</v>
      </c>
      <c r="AD241" s="16">
        <f>obliczenia!AD723</f>
        <v>0</v>
      </c>
      <c r="AE241" s="16">
        <f>obliczenia!AE723</f>
        <v>0</v>
      </c>
      <c r="AF241" s="16">
        <f>obliczenia!AF723</f>
        <v>0</v>
      </c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</row>
    <row r="242" spans="2:50" s="3" customFormat="1" ht="30" x14ac:dyDescent="0.25">
      <c r="B242" s="8" t="s">
        <v>84</v>
      </c>
      <c r="C242" s="16">
        <f>obliczenia!C724</f>
        <v>0</v>
      </c>
      <c r="D242" s="16">
        <f>obliczenia!D724</f>
        <v>0</v>
      </c>
      <c r="E242" s="16">
        <f>obliczenia!E724</f>
        <v>0</v>
      </c>
      <c r="F242" s="16">
        <f>obliczenia!F724</f>
        <v>0</v>
      </c>
      <c r="G242" s="16">
        <f>obliczenia!G724</f>
        <v>0</v>
      </c>
      <c r="H242" s="16">
        <f>obliczenia!H724</f>
        <v>0</v>
      </c>
      <c r="I242" s="16">
        <f>obliczenia!I724</f>
        <v>0</v>
      </c>
      <c r="J242" s="16">
        <f>obliczenia!J724</f>
        <v>0</v>
      </c>
      <c r="K242" s="16">
        <f>obliczenia!K724</f>
        <v>0</v>
      </c>
      <c r="L242" s="16">
        <f>obliczenia!L724</f>
        <v>0</v>
      </c>
      <c r="M242" s="16">
        <f>obliczenia!M724</f>
        <v>0</v>
      </c>
      <c r="N242" s="16">
        <f>obliczenia!N724</f>
        <v>0</v>
      </c>
      <c r="O242" s="16">
        <f>obliczenia!O724</f>
        <v>0</v>
      </c>
      <c r="P242" s="16">
        <f>obliczenia!P724</f>
        <v>0</v>
      </c>
      <c r="Q242" s="16">
        <f>obliczenia!Q724</f>
        <v>0</v>
      </c>
      <c r="R242" s="16">
        <f>obliczenia!R724</f>
        <v>0</v>
      </c>
      <c r="S242" s="16">
        <f>obliczenia!S724</f>
        <v>0</v>
      </c>
      <c r="T242" s="16">
        <f>obliczenia!T724</f>
        <v>0</v>
      </c>
      <c r="U242" s="16">
        <f>obliczenia!U724</f>
        <v>0</v>
      </c>
      <c r="V242" s="16">
        <f>obliczenia!V724</f>
        <v>0</v>
      </c>
      <c r="W242" s="16">
        <f>obliczenia!W724</f>
        <v>0</v>
      </c>
      <c r="X242" s="16">
        <f>obliczenia!X724</f>
        <v>0</v>
      </c>
      <c r="Y242" s="16">
        <f>obliczenia!Y724</f>
        <v>0</v>
      </c>
      <c r="Z242" s="16">
        <f>obliczenia!Z724</f>
        <v>0</v>
      </c>
      <c r="AA242" s="16">
        <f>obliczenia!AA724</f>
        <v>0</v>
      </c>
      <c r="AB242" s="16">
        <f>obliczenia!AB724</f>
        <v>0</v>
      </c>
      <c r="AC242" s="16">
        <f>obliczenia!AC724</f>
        <v>0</v>
      </c>
      <c r="AD242" s="16">
        <f>obliczenia!AD724</f>
        <v>0</v>
      </c>
      <c r="AE242" s="16">
        <f>obliczenia!AE724</f>
        <v>0</v>
      </c>
      <c r="AF242" s="16">
        <f>obliczenia!AF724</f>
        <v>0</v>
      </c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</row>
    <row r="243" spans="2:50" s="3" customFormat="1" ht="15" x14ac:dyDescent="0.25">
      <c r="B243" s="8" t="s">
        <v>85</v>
      </c>
      <c r="C243" s="16">
        <f>obliczenia!C725</f>
        <v>0</v>
      </c>
      <c r="D243" s="16">
        <f>obliczenia!D725</f>
        <v>0</v>
      </c>
      <c r="E243" s="16">
        <f>obliczenia!E725</f>
        <v>0</v>
      </c>
      <c r="F243" s="16">
        <f>obliczenia!F725</f>
        <v>0</v>
      </c>
      <c r="G243" s="16">
        <f>obliczenia!G725</f>
        <v>0</v>
      </c>
      <c r="H243" s="16">
        <f>obliczenia!H725</f>
        <v>0</v>
      </c>
      <c r="I243" s="16">
        <f>obliczenia!I725</f>
        <v>0</v>
      </c>
      <c r="J243" s="16">
        <f>obliczenia!J725</f>
        <v>0</v>
      </c>
      <c r="K243" s="16">
        <f>obliczenia!K725</f>
        <v>0</v>
      </c>
      <c r="L243" s="16">
        <f>obliczenia!L725</f>
        <v>0</v>
      </c>
      <c r="M243" s="16">
        <f>obliczenia!M725</f>
        <v>0</v>
      </c>
      <c r="N243" s="16">
        <f>obliczenia!N725</f>
        <v>0</v>
      </c>
      <c r="O243" s="16">
        <f>obliczenia!O725</f>
        <v>0</v>
      </c>
      <c r="P243" s="16">
        <f>obliczenia!P725</f>
        <v>0</v>
      </c>
      <c r="Q243" s="16">
        <f>obliczenia!Q725</f>
        <v>0</v>
      </c>
      <c r="R243" s="16">
        <f>obliczenia!R725</f>
        <v>0</v>
      </c>
      <c r="S243" s="16">
        <f>obliczenia!S725</f>
        <v>0</v>
      </c>
      <c r="T243" s="16">
        <f>obliczenia!T725</f>
        <v>0</v>
      </c>
      <c r="U243" s="16">
        <f>obliczenia!U725</f>
        <v>0</v>
      </c>
      <c r="V243" s="16">
        <f>obliczenia!V725</f>
        <v>0</v>
      </c>
      <c r="W243" s="16">
        <f>obliczenia!W725</f>
        <v>0</v>
      </c>
      <c r="X243" s="16">
        <f>obliczenia!X725</f>
        <v>0</v>
      </c>
      <c r="Y243" s="16">
        <f>obliczenia!Y725</f>
        <v>0</v>
      </c>
      <c r="Z243" s="16">
        <f>obliczenia!Z725</f>
        <v>0</v>
      </c>
      <c r="AA243" s="16">
        <f>obliczenia!AA725</f>
        <v>0</v>
      </c>
      <c r="AB243" s="16">
        <f>obliczenia!AB725</f>
        <v>0</v>
      </c>
      <c r="AC243" s="16">
        <f>obliczenia!AC725</f>
        <v>0</v>
      </c>
      <c r="AD243" s="16">
        <f>obliczenia!AD725</f>
        <v>0</v>
      </c>
      <c r="AE243" s="16">
        <f>obliczenia!AE725</f>
        <v>0</v>
      </c>
      <c r="AF243" s="16">
        <f>obliczenia!AF725</f>
        <v>0</v>
      </c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</row>
    <row r="244" spans="2:50" ht="30" x14ac:dyDescent="0.25">
      <c r="B244" s="23" t="s">
        <v>86</v>
      </c>
      <c r="C244" s="19">
        <f>obliczenia!C726</f>
        <v>0</v>
      </c>
      <c r="D244" s="19">
        <f>obliczenia!D726</f>
        <v>0</v>
      </c>
      <c r="E244" s="19">
        <f>obliczenia!E726</f>
        <v>0</v>
      </c>
      <c r="F244" s="19">
        <f>obliczenia!F726</f>
        <v>0</v>
      </c>
      <c r="G244" s="19">
        <f>obliczenia!G726</f>
        <v>0</v>
      </c>
      <c r="H244" s="19">
        <f>obliczenia!H726</f>
        <v>0</v>
      </c>
      <c r="I244" s="19">
        <f>obliczenia!I726</f>
        <v>0</v>
      </c>
      <c r="J244" s="19">
        <f>obliczenia!J726</f>
        <v>0</v>
      </c>
      <c r="K244" s="19">
        <f>obliczenia!K726</f>
        <v>0</v>
      </c>
      <c r="L244" s="19">
        <f>obliczenia!L726</f>
        <v>0</v>
      </c>
      <c r="M244" s="19">
        <f>obliczenia!M726</f>
        <v>0</v>
      </c>
      <c r="N244" s="19">
        <f>obliczenia!N726</f>
        <v>0</v>
      </c>
      <c r="O244" s="19">
        <f>obliczenia!O726</f>
        <v>0</v>
      </c>
      <c r="P244" s="19">
        <f>obliczenia!P726</f>
        <v>0</v>
      </c>
      <c r="Q244" s="19">
        <f>obliczenia!Q726</f>
        <v>0</v>
      </c>
      <c r="R244" s="19">
        <f>obliczenia!R726</f>
        <v>0</v>
      </c>
      <c r="S244" s="19">
        <f>obliczenia!S726</f>
        <v>0</v>
      </c>
      <c r="T244" s="19">
        <f>obliczenia!T726</f>
        <v>0</v>
      </c>
      <c r="U244" s="19">
        <f>obliczenia!U726</f>
        <v>0</v>
      </c>
      <c r="V244" s="19">
        <f>obliczenia!V726</f>
        <v>0</v>
      </c>
      <c r="W244" s="19">
        <f>obliczenia!W726</f>
        <v>0</v>
      </c>
      <c r="X244" s="19">
        <f>obliczenia!X726</f>
        <v>0</v>
      </c>
      <c r="Y244" s="19">
        <f>obliczenia!Y726</f>
        <v>0</v>
      </c>
      <c r="Z244" s="19">
        <f>obliczenia!Z726</f>
        <v>0</v>
      </c>
      <c r="AA244" s="19">
        <f>obliczenia!AA726</f>
        <v>0</v>
      </c>
      <c r="AB244" s="19">
        <f>obliczenia!AB726</f>
        <v>0</v>
      </c>
      <c r="AC244" s="19">
        <f>obliczenia!AC726</f>
        <v>0</v>
      </c>
      <c r="AD244" s="19">
        <f>obliczenia!AD726</f>
        <v>0</v>
      </c>
      <c r="AE244" s="19">
        <f>obliczenia!AE726</f>
        <v>0</v>
      </c>
      <c r="AF244" s="19">
        <f>obliczenia!AF726</f>
        <v>0</v>
      </c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</row>
    <row r="245" spans="2:50" ht="30" x14ac:dyDescent="0.25">
      <c r="B245" s="55" t="s">
        <v>87</v>
      </c>
      <c r="C245" s="53">
        <f>obliczenia!C727</f>
        <v>207792.82010309305</v>
      </c>
      <c r="D245" s="53">
        <f>obliczenia!D727</f>
        <v>207830.10515463958</v>
      </c>
      <c r="E245" s="53">
        <f>obliczenia!E727</f>
        <v>344449.56180412369</v>
      </c>
      <c r="F245" s="53">
        <f>obliczenia!F727</f>
        <v>344810.64841618529</v>
      </c>
      <c r="G245" s="53">
        <f>obliczenia!G727</f>
        <v>344794.53674596269</v>
      </c>
      <c r="H245" s="53">
        <f>obliczenia!H727</f>
        <v>344791.71300783893</v>
      </c>
      <c r="I245" s="53">
        <f>obliczenia!I727</f>
        <v>344789.77724422375</v>
      </c>
      <c r="J245" s="53">
        <f>obliczenia!J727</f>
        <v>344788.35099469032</v>
      </c>
      <c r="K245" s="53">
        <f>obliczenia!K727</f>
        <v>344786.94743285142</v>
      </c>
      <c r="L245" s="53">
        <f>obliczenia!L727</f>
        <v>344785.88218777487</v>
      </c>
      <c r="M245" s="53">
        <f>obliczenia!M727</f>
        <v>344784.4949900643</v>
      </c>
      <c r="N245" s="53">
        <f>obliczenia!N727</f>
        <v>344782.74709102279</v>
      </c>
      <c r="O245" s="53">
        <f>obliczenia!O727</f>
        <v>344780.65837245807</v>
      </c>
      <c r="P245" s="53">
        <f>obliczenia!P727</f>
        <v>344778.19445637194</v>
      </c>
      <c r="Q245" s="53">
        <f>obliczenia!Q727</f>
        <v>344775.74298980972</v>
      </c>
      <c r="R245" s="53">
        <f>obliczenia!R727</f>
        <v>344773.08838321501</v>
      </c>
      <c r="S245" s="53">
        <f>obliczenia!S727</f>
        <v>344769.88964145025</v>
      </c>
      <c r="T245" s="53">
        <f>obliczenia!T727</f>
        <v>344766.1411844003</v>
      </c>
      <c r="U245" s="53">
        <f>obliczenia!U727</f>
        <v>344761.99500766722</v>
      </c>
      <c r="V245" s="53">
        <f>obliczenia!V727</f>
        <v>344757.15913179889</v>
      </c>
      <c r="W245" s="53">
        <f>obliczenia!W727</f>
        <v>344751.87955656135</v>
      </c>
      <c r="X245" s="53">
        <f>obliczenia!X727</f>
        <v>344745.55314290803</v>
      </c>
      <c r="Y245" s="53">
        <f>obliczenia!Y727</f>
        <v>344738.80905152811</v>
      </c>
      <c r="Z245" s="53">
        <f>obliczenia!Z727</f>
        <v>344731.27729466138</v>
      </c>
      <c r="AA245" s="53">
        <f>obliczenia!AA727</f>
        <v>344723.19543210836</v>
      </c>
      <c r="AB245" s="53">
        <f>obliczenia!AB727</f>
        <v>344714.84877224825</v>
      </c>
      <c r="AC245" s="53">
        <f>obliczenia!AC727</f>
        <v>344705.8992327163</v>
      </c>
      <c r="AD245" s="53">
        <f>obliczenia!AD727</f>
        <v>344696.83275762433</v>
      </c>
      <c r="AE245" s="53">
        <f>obliczenia!AE727</f>
        <v>344686.98611607496</v>
      </c>
      <c r="AF245" s="53">
        <f>obliczenia!AF727</f>
        <v>344677.36132938322</v>
      </c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</row>
    <row r="246" spans="2:50" ht="30" x14ac:dyDescent="0.25">
      <c r="B246" s="23" t="s">
        <v>88</v>
      </c>
      <c r="C246" s="19">
        <f>obliczenia!C728</f>
        <v>1500000</v>
      </c>
      <c r="D246" s="19">
        <f>obliczenia!D728</f>
        <v>1707792.8201030931</v>
      </c>
      <c r="E246" s="19">
        <f>obliczenia!E728</f>
        <v>1915622.9252577326</v>
      </c>
      <c r="F246" s="19">
        <f>obliczenia!F728</f>
        <v>2260072.4870618563</v>
      </c>
      <c r="G246" s="19">
        <f>obliczenia!G728</f>
        <v>2604883.1354780416</v>
      </c>
      <c r="H246" s="19">
        <f>obliczenia!H728</f>
        <v>2949677.6722240043</v>
      </c>
      <c r="I246" s="19">
        <f>obliczenia!I728</f>
        <v>3294469.3852318432</v>
      </c>
      <c r="J246" s="19">
        <f>obliczenia!J728</f>
        <v>3639259.162476067</v>
      </c>
      <c r="K246" s="19">
        <f>obliczenia!K728</f>
        <v>3984047.5134707573</v>
      </c>
      <c r="L246" s="19">
        <f>obliczenia!L728</f>
        <v>4328834.4609036092</v>
      </c>
      <c r="M246" s="19">
        <f>obliczenia!M728</f>
        <v>4673620.3430913836</v>
      </c>
      <c r="N246" s="19">
        <f>obliczenia!N728</f>
        <v>5018404.8380814474</v>
      </c>
      <c r="O246" s="19">
        <f>obliczenia!O728</f>
        <v>5363187.5851724707</v>
      </c>
      <c r="P246" s="19">
        <f>obliczenia!P728</f>
        <v>5707968.2435449287</v>
      </c>
      <c r="Q246" s="19">
        <f>obliczenia!Q728</f>
        <v>6052746.4380013011</v>
      </c>
      <c r="R246" s="19">
        <f>obliczenia!R728</f>
        <v>6397522.1809911113</v>
      </c>
      <c r="S246" s="19">
        <f>obliczenia!S728</f>
        <v>6742295.2693743259</v>
      </c>
      <c r="T246" s="19">
        <f>obliczenia!T728</f>
        <v>7087065.1590157766</v>
      </c>
      <c r="U246" s="19">
        <f>obliczenia!U728</f>
        <v>7431831.3002001774</v>
      </c>
      <c r="V246" s="19">
        <f>obliczenia!V728</f>
        <v>7776593.295207845</v>
      </c>
      <c r="W246" s="19">
        <f>obliczenia!W728</f>
        <v>8121350.4543396439</v>
      </c>
      <c r="X246" s="19">
        <f>obliczenia!X728</f>
        <v>8466102.3338962048</v>
      </c>
      <c r="Y246" s="19">
        <f>obliczenia!Y728</f>
        <v>8810847.8870391138</v>
      </c>
      <c r="Z246" s="19">
        <f>obliczenia!Z728</f>
        <v>9155586.6960906424</v>
      </c>
      <c r="AA246" s="19">
        <f>obliczenia!AA728</f>
        <v>9500317.9733853042</v>
      </c>
      <c r="AB246" s="19">
        <f>obliczenia!AB728</f>
        <v>9845041.1688174121</v>
      </c>
      <c r="AC246" s="19">
        <f>obliczenia!AC728</f>
        <v>10189756.01758966</v>
      </c>
      <c r="AD246" s="19">
        <f>obliczenia!AD728</f>
        <v>10534461.916822378</v>
      </c>
      <c r="AE246" s="19">
        <f>obliczenia!AE728</f>
        <v>10879158.749580001</v>
      </c>
      <c r="AF246" s="19">
        <f>obliczenia!AF728</f>
        <v>11223845.735696077</v>
      </c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</row>
    <row r="247" spans="2:50" ht="30" x14ac:dyDescent="0.25">
      <c r="B247" s="23" t="s">
        <v>89</v>
      </c>
      <c r="C247" s="19">
        <f>obliczenia!C729</f>
        <v>1707792.8201030931</v>
      </c>
      <c r="D247" s="19">
        <f>obliczenia!D729</f>
        <v>1915622.9252577326</v>
      </c>
      <c r="E247" s="19">
        <f>obliczenia!E729</f>
        <v>2260072.4870618563</v>
      </c>
      <c r="F247" s="19">
        <f>obliczenia!F729</f>
        <v>2604883.1354780416</v>
      </c>
      <c r="G247" s="19">
        <f>obliczenia!G729</f>
        <v>2949677.6722240043</v>
      </c>
      <c r="H247" s="19">
        <f>obliczenia!H729</f>
        <v>3294469.3852318432</v>
      </c>
      <c r="I247" s="19">
        <f>obliczenia!I729</f>
        <v>3639259.162476067</v>
      </c>
      <c r="J247" s="19">
        <f>obliczenia!J729</f>
        <v>3984047.5134707573</v>
      </c>
      <c r="K247" s="19">
        <f>obliczenia!K729</f>
        <v>4328834.4609036092</v>
      </c>
      <c r="L247" s="19">
        <f>obliczenia!L729</f>
        <v>4673620.3430913836</v>
      </c>
      <c r="M247" s="19">
        <f>obliczenia!M729</f>
        <v>5018404.8380814474</v>
      </c>
      <c r="N247" s="19">
        <f>obliczenia!N729</f>
        <v>5363187.5851724707</v>
      </c>
      <c r="O247" s="19">
        <f>obliczenia!O729</f>
        <v>5707968.2435449287</v>
      </c>
      <c r="P247" s="19">
        <f>obliczenia!P729</f>
        <v>6052746.4380013011</v>
      </c>
      <c r="Q247" s="19">
        <f>obliczenia!Q729</f>
        <v>6397522.1809911113</v>
      </c>
      <c r="R247" s="19">
        <f>obliczenia!R729</f>
        <v>6742295.2693743259</v>
      </c>
      <c r="S247" s="19">
        <f>obliczenia!S729</f>
        <v>7087065.1590157766</v>
      </c>
      <c r="T247" s="19">
        <f>obliczenia!T729</f>
        <v>7431831.3002001774</v>
      </c>
      <c r="U247" s="19">
        <f>obliczenia!U729</f>
        <v>7776593.295207845</v>
      </c>
      <c r="V247" s="19">
        <f>obliczenia!V729</f>
        <v>8121350.4543396439</v>
      </c>
      <c r="W247" s="19">
        <f>obliczenia!W729</f>
        <v>8466102.3338962048</v>
      </c>
      <c r="X247" s="19">
        <f>obliczenia!X729</f>
        <v>8810847.8870391138</v>
      </c>
      <c r="Y247" s="19">
        <f>obliczenia!Y729</f>
        <v>9155586.6960906424</v>
      </c>
      <c r="Z247" s="19">
        <f>obliczenia!Z729</f>
        <v>9500317.9733853042</v>
      </c>
      <c r="AA247" s="19">
        <f>obliczenia!AA729</f>
        <v>9845041.1688174121</v>
      </c>
      <c r="AB247" s="19">
        <f>obliczenia!AB729</f>
        <v>10189756.01758966</v>
      </c>
      <c r="AC247" s="19">
        <f>obliczenia!AC729</f>
        <v>10534461.916822378</v>
      </c>
      <c r="AD247" s="19">
        <f>obliczenia!AD729</f>
        <v>10879158.749580001</v>
      </c>
      <c r="AE247" s="19">
        <f>obliczenia!AE729</f>
        <v>11223845.735696077</v>
      </c>
      <c r="AF247" s="19">
        <f>obliczenia!AF729</f>
        <v>11568523.097025461</v>
      </c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</row>
    <row r="248" spans="2:50" ht="15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</row>
    <row r="249" spans="2:50" ht="15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</row>
    <row r="250" spans="2:50" ht="15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</row>
    <row r="251" spans="2:50" ht="15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</row>
    <row r="252" spans="2:50" ht="15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</row>
    <row r="253" spans="2:50" ht="15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</row>
    <row r="254" spans="2:50" ht="15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</row>
    <row r="255" spans="2:50" ht="15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</row>
    <row r="256" spans="2:50" ht="15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</row>
    <row r="257" spans="2:50" ht="15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</row>
    <row r="258" spans="2:50" ht="15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</row>
    <row r="259" spans="2:50" ht="15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</row>
    <row r="260" spans="2:50" ht="15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</row>
    <row r="261" spans="2:50" ht="15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</row>
    <row r="262" spans="2:50" ht="15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</row>
    <row r="263" spans="2:50" ht="15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</row>
    <row r="264" spans="2:50" ht="15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</row>
    <row r="265" spans="2:50" ht="15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</row>
    <row r="266" spans="2:50" ht="15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</row>
    <row r="267" spans="2:50" ht="15" x14ac:dyDescent="0.2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</row>
    <row r="268" spans="2:50" ht="15" x14ac:dyDescent="0.2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</row>
    <row r="269" spans="2:50" ht="15" x14ac:dyDescent="0.2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</row>
    <row r="270" spans="2:50" ht="15" x14ac:dyDescent="0.2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</row>
    <row r="271" spans="2:50" ht="15" x14ac:dyDescent="0.2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</row>
    <row r="272" spans="2:50" ht="15" x14ac:dyDescent="0.2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</row>
    <row r="273" spans="2:50" ht="15" x14ac:dyDescent="0.2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</row>
    <row r="274" spans="2:50" ht="15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</row>
    <row r="275" spans="2:50" ht="15" x14ac:dyDescent="0.2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</row>
    <row r="276" spans="2:50" ht="15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</row>
    <row r="277" spans="2:50" ht="15" x14ac:dyDescent="0.2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</row>
    <row r="278" spans="2:50" ht="15" x14ac:dyDescent="0.2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</row>
    <row r="279" spans="2:50" ht="15" x14ac:dyDescent="0.2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</row>
    <row r="280" spans="2:50" ht="15" x14ac:dyDescent="0.2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</row>
    <row r="281" spans="2:50" ht="15" x14ac:dyDescent="0.2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</row>
    <row r="282" spans="2:50" ht="15" x14ac:dyDescent="0.2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</row>
    <row r="283" spans="2:50" ht="15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</row>
    <row r="284" spans="2:50" ht="15" x14ac:dyDescent="0.2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</row>
    <row r="285" spans="2:50" ht="15" x14ac:dyDescent="0.2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</row>
    <row r="286" spans="2:50" ht="15" x14ac:dyDescent="0.2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2019-12-03T13:32:20Z</dcterms:modified>
</cp:coreProperties>
</file>